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875" activeTab="6"/>
  </bookViews>
  <sheets>
    <sheet name="реглист" sheetId="9" r:id="rId1"/>
    <sheet name="Т1За" sheetId="1" r:id="rId2"/>
    <sheet name="Т1Зб" sheetId="7" r:id="rId3"/>
    <sheet name="Т2За" sheetId="6" r:id="rId4"/>
    <sheet name="Т2Зб" sheetId="5" r:id="rId5"/>
    <sheet name="FuzzyLookup_AddIn_Undo_Sheet" sheetId="4" state="hidden" r:id="rId6"/>
    <sheet name="Итоги" sheetId="2" r:id="rId7"/>
  </sheets>
  <calcPr calcId="144525"/>
</workbook>
</file>

<file path=xl/calcChain.xml><?xml version="1.0" encoding="utf-8"?>
<calcChain xmlns="http://schemas.openxmlformats.org/spreadsheetml/2006/main">
  <c r="C85" i="2" l="1"/>
  <c r="J81" i="2" l="1"/>
  <c r="C41" i="7"/>
  <c r="C41" i="6" s="1"/>
  <c r="B41" i="7"/>
  <c r="B41" i="6" s="1"/>
  <c r="C40" i="7"/>
  <c r="C40" i="6" s="1"/>
  <c r="B40" i="7"/>
  <c r="B40" i="6" s="1"/>
  <c r="C39" i="7"/>
  <c r="C39" i="6" s="1"/>
  <c r="B39" i="7"/>
  <c r="B39" i="6" s="1"/>
  <c r="C38" i="7"/>
  <c r="C38" i="6" s="1"/>
  <c r="B38" i="7"/>
  <c r="B38" i="6" s="1"/>
  <c r="C37" i="7"/>
  <c r="C37" i="6" s="1"/>
  <c r="B37" i="7"/>
  <c r="B37" i="6" s="1"/>
  <c r="C36" i="7"/>
  <c r="C36" i="6" s="1"/>
  <c r="B36" i="7"/>
  <c r="B36" i="6" s="1"/>
  <c r="C35" i="7"/>
  <c r="C35" i="6" s="1"/>
  <c r="B35" i="7"/>
  <c r="B35" i="6" s="1"/>
  <c r="C34" i="7"/>
  <c r="C34" i="6" s="1"/>
  <c r="B34" i="7"/>
  <c r="B34" i="6" s="1"/>
  <c r="C33" i="7"/>
  <c r="C33" i="6" s="1"/>
  <c r="B33" i="7"/>
  <c r="B33" i="6" s="1"/>
  <c r="C32" i="7"/>
  <c r="C32" i="6" s="1"/>
  <c r="B32" i="7"/>
  <c r="B32" i="6" s="1"/>
  <c r="C31" i="7"/>
  <c r="C31" i="6" s="1"/>
  <c r="B31" i="7"/>
  <c r="B31" i="6" s="1"/>
  <c r="C30" i="7"/>
  <c r="C30" i="6" s="1"/>
  <c r="B30" i="7"/>
  <c r="B30" i="6" s="1"/>
  <c r="C29" i="7"/>
  <c r="C29" i="6" s="1"/>
  <c r="B29" i="7"/>
  <c r="B29" i="6" s="1"/>
  <c r="C28" i="7"/>
  <c r="C28" i="6" s="1"/>
  <c r="B28" i="7"/>
  <c r="B28" i="6" s="1"/>
  <c r="C27" i="7"/>
  <c r="C27" i="6" s="1"/>
  <c r="B27" i="7"/>
  <c r="B27" i="6" s="1"/>
  <c r="C26" i="7"/>
  <c r="C26" i="6" s="1"/>
  <c r="B26" i="7"/>
  <c r="B26" i="6" s="1"/>
  <c r="C25" i="7"/>
  <c r="C25" i="6" s="1"/>
  <c r="B25" i="7"/>
  <c r="B25" i="6" s="1"/>
  <c r="C24" i="7"/>
  <c r="C24" i="6" s="1"/>
  <c r="B24" i="7"/>
  <c r="B24" i="6" s="1"/>
  <c r="C23" i="7"/>
  <c r="C23" i="6" s="1"/>
  <c r="B23" i="7"/>
  <c r="B23" i="6" s="1"/>
  <c r="C22" i="7"/>
  <c r="C22" i="6" s="1"/>
  <c r="B22" i="7"/>
  <c r="B22" i="6" s="1"/>
  <c r="C21" i="7"/>
  <c r="C21" i="6" s="1"/>
  <c r="B21" i="7"/>
  <c r="B21" i="6" s="1"/>
  <c r="C20" i="7"/>
  <c r="C20" i="6" s="1"/>
  <c r="B20" i="7"/>
  <c r="B20" i="6" s="1"/>
  <c r="C19" i="7"/>
  <c r="C19" i="6" s="1"/>
  <c r="B19" i="7"/>
  <c r="B19" i="6" s="1"/>
  <c r="C18" i="7"/>
  <c r="C18" i="6" s="1"/>
  <c r="B18" i="7"/>
  <c r="B18" i="6" s="1"/>
  <c r="C17" i="7"/>
  <c r="C17" i="6" s="1"/>
  <c r="B17" i="7"/>
  <c r="B17" i="6" s="1"/>
  <c r="C16" i="7"/>
  <c r="C16" i="6" s="1"/>
  <c r="B16" i="7"/>
  <c r="B16" i="6" s="1"/>
  <c r="C15" i="7"/>
  <c r="C15" i="6" s="1"/>
  <c r="B15" i="7"/>
  <c r="B15" i="6" s="1"/>
  <c r="C14" i="7"/>
  <c r="C14" i="6" s="1"/>
  <c r="B14" i="7"/>
  <c r="B14" i="6" s="1"/>
  <c r="C13" i="7"/>
  <c r="C13" i="6" s="1"/>
  <c r="B13" i="7"/>
  <c r="B13" i="6" s="1"/>
  <c r="C12" i="7"/>
  <c r="C12" i="6" s="1"/>
  <c r="B12" i="7"/>
  <c r="B12" i="6" s="1"/>
  <c r="C11" i="7"/>
  <c r="C11" i="6" s="1"/>
  <c r="B11" i="7"/>
  <c r="B11" i="6" s="1"/>
  <c r="C10" i="7"/>
  <c r="C10" i="6" s="1"/>
  <c r="B10" i="7"/>
  <c r="B10" i="6" s="1"/>
  <c r="C9" i="7"/>
  <c r="C9" i="6" s="1"/>
  <c r="B9" i="7"/>
  <c r="B9" i="6" s="1"/>
  <c r="C8" i="7"/>
  <c r="C8" i="6" s="1"/>
  <c r="B8" i="7"/>
  <c r="B8" i="6" s="1"/>
  <c r="C7" i="7"/>
  <c r="C7" i="6" s="1"/>
  <c r="B7" i="7"/>
  <c r="B7" i="6" s="1"/>
  <c r="C6" i="7"/>
  <c r="C6" i="6" s="1"/>
  <c r="B6" i="7"/>
  <c r="B6" i="6" s="1"/>
  <c r="C5" i="7"/>
  <c r="C5" i="6" s="1"/>
  <c r="B5" i="7"/>
  <c r="B5" i="6" s="1"/>
  <c r="C4" i="7"/>
  <c r="C4" i="6" s="1"/>
  <c r="B4" i="7"/>
  <c r="B4" i="6" s="1"/>
  <c r="C3" i="7"/>
  <c r="C3" i="6" s="1"/>
  <c r="B3" i="7"/>
  <c r="B3" i="6" s="1"/>
  <c r="B5" i="2" l="1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C4" i="2"/>
  <c r="B4" i="2"/>
  <c r="C83" i="6"/>
  <c r="B83" i="6"/>
  <c r="C82" i="6"/>
  <c r="B82" i="6"/>
  <c r="C81" i="6"/>
  <c r="B81" i="6"/>
  <c r="C80" i="6"/>
  <c r="B80" i="6"/>
  <c r="C79" i="6"/>
  <c r="B79" i="6"/>
  <c r="C78" i="6"/>
  <c r="B78" i="6"/>
  <c r="C77" i="6"/>
  <c r="B77" i="6"/>
  <c r="C76" i="6"/>
  <c r="B76" i="6"/>
  <c r="C75" i="6"/>
  <c r="B75" i="6"/>
  <c r="C74" i="6"/>
  <c r="B74" i="6"/>
  <c r="C73" i="6"/>
  <c r="B73" i="6"/>
  <c r="C72" i="6"/>
  <c r="B72" i="6"/>
  <c r="C71" i="6"/>
  <c r="B71" i="6"/>
  <c r="C70" i="6"/>
  <c r="B70" i="6"/>
  <c r="C69" i="6"/>
  <c r="B69" i="6"/>
  <c r="C68" i="6"/>
  <c r="B68" i="6"/>
  <c r="C67" i="6"/>
  <c r="B67" i="6"/>
  <c r="C66" i="6"/>
  <c r="B66" i="6"/>
  <c r="C65" i="6"/>
  <c r="B65" i="6"/>
  <c r="C64" i="6"/>
  <c r="B64" i="6"/>
  <c r="C63" i="6"/>
  <c r="B63" i="6"/>
  <c r="C62" i="6"/>
  <c r="B62" i="6"/>
  <c r="C61" i="6"/>
  <c r="B61" i="6"/>
  <c r="C60" i="6"/>
  <c r="B60" i="6"/>
  <c r="C59" i="6"/>
  <c r="B59" i="6"/>
  <c r="C58" i="6"/>
  <c r="B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C47" i="6"/>
  <c r="B47" i="6"/>
  <c r="C46" i="6"/>
  <c r="B46" i="6"/>
  <c r="C45" i="6"/>
  <c r="B45" i="6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AO83" i="5"/>
  <c r="AN83" i="5"/>
  <c r="AM83" i="5"/>
  <c r="AL83" i="5"/>
  <c r="AK83" i="5"/>
  <c r="AJ83" i="5"/>
  <c r="AI83" i="5"/>
  <c r="AH83" i="5"/>
  <c r="AG83" i="5"/>
  <c r="AF83" i="5"/>
  <c r="AE83" i="5"/>
  <c r="AD83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P83" i="5"/>
  <c r="O83" i="5"/>
  <c r="N83" i="5"/>
  <c r="M83" i="5"/>
  <c r="L83" i="5"/>
  <c r="K83" i="5"/>
  <c r="J83" i="5"/>
  <c r="I83" i="5"/>
  <c r="H83" i="5"/>
  <c r="G83" i="5"/>
  <c r="F83" i="5"/>
  <c r="AO82" i="5"/>
  <c r="AN82" i="5"/>
  <c r="AM82" i="5"/>
  <c r="AL82" i="5"/>
  <c r="AK82" i="5"/>
  <c r="AJ82" i="5"/>
  <c r="AI82" i="5"/>
  <c r="AH82" i="5"/>
  <c r="AG82" i="5"/>
  <c r="AF82" i="5"/>
  <c r="AE82" i="5"/>
  <c r="AD82" i="5"/>
  <c r="AC82" i="5"/>
  <c r="AB82" i="5"/>
  <c r="AA82" i="5"/>
  <c r="Z82" i="5"/>
  <c r="Y82" i="5"/>
  <c r="X82" i="5"/>
  <c r="W82" i="5"/>
  <c r="V82" i="5"/>
  <c r="U82" i="5"/>
  <c r="T82" i="5"/>
  <c r="S82" i="5"/>
  <c r="R82" i="5"/>
  <c r="Q82" i="5"/>
  <c r="P82" i="5"/>
  <c r="O82" i="5"/>
  <c r="N82" i="5"/>
  <c r="M82" i="5"/>
  <c r="L82" i="5"/>
  <c r="K82" i="5"/>
  <c r="J82" i="5"/>
  <c r="I82" i="5"/>
  <c r="H82" i="5"/>
  <c r="G82" i="5"/>
  <c r="F82" i="5"/>
  <c r="AO81" i="5"/>
  <c r="AN81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AO79" i="5"/>
  <c r="AN79" i="5"/>
  <c r="AM79" i="5"/>
  <c r="AL79" i="5"/>
  <c r="AK79" i="5"/>
  <c r="AJ79" i="5"/>
  <c r="AI79" i="5"/>
  <c r="AH79" i="5"/>
  <c r="AG79" i="5"/>
  <c r="AF79" i="5"/>
  <c r="AE79" i="5"/>
  <c r="AD79" i="5"/>
  <c r="AC79" i="5"/>
  <c r="AB79" i="5"/>
  <c r="AA79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AO78" i="5"/>
  <c r="AN78" i="5"/>
  <c r="AM78" i="5"/>
  <c r="AL78" i="5"/>
  <c r="AK78" i="5"/>
  <c r="AJ78" i="5"/>
  <c r="AI78" i="5"/>
  <c r="AH78" i="5"/>
  <c r="AG78" i="5"/>
  <c r="AF78" i="5"/>
  <c r="AE78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AO76" i="5"/>
  <c r="AN76" i="5"/>
  <c r="AM76" i="5"/>
  <c r="AL76" i="5"/>
  <c r="AK76" i="5"/>
  <c r="AJ76" i="5"/>
  <c r="AI76" i="5"/>
  <c r="AH76" i="5"/>
  <c r="AG76" i="5"/>
  <c r="AF76" i="5"/>
  <c r="AE76" i="5"/>
  <c r="AD76" i="5"/>
  <c r="AC76" i="5"/>
  <c r="AB76" i="5"/>
  <c r="AA76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F76" i="5"/>
  <c r="AO75" i="5"/>
  <c r="AN75" i="5"/>
  <c r="AM75" i="5"/>
  <c r="AL75" i="5"/>
  <c r="AK75" i="5"/>
  <c r="AJ75" i="5"/>
  <c r="AI75" i="5"/>
  <c r="AH75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G75" i="5"/>
  <c r="F75" i="5"/>
  <c r="AO74" i="5"/>
  <c r="AN74" i="5"/>
  <c r="AM74" i="5"/>
  <c r="AL74" i="5"/>
  <c r="AK74" i="5"/>
  <c r="AJ74" i="5"/>
  <c r="AI74" i="5"/>
  <c r="AH74" i="5"/>
  <c r="AG74" i="5"/>
  <c r="AF74" i="5"/>
  <c r="AE74" i="5"/>
  <c r="AD74" i="5"/>
  <c r="AC74" i="5"/>
  <c r="AB74" i="5"/>
  <c r="AA74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G74" i="5"/>
  <c r="F74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A73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G73" i="5"/>
  <c r="F73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G72" i="5"/>
  <c r="F72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AO69" i="5"/>
  <c r="AN69" i="5"/>
  <c r="AM69" i="5"/>
  <c r="AL69" i="5"/>
  <c r="AK69" i="5"/>
  <c r="AJ69" i="5"/>
  <c r="AI69" i="5"/>
  <c r="AH69" i="5"/>
  <c r="AG69" i="5"/>
  <c r="AF69" i="5"/>
  <c r="AE69" i="5"/>
  <c r="AD69" i="5"/>
  <c r="AC69" i="5"/>
  <c r="AB69" i="5"/>
  <c r="AA69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AO68" i="5"/>
  <c r="AN68" i="5"/>
  <c r="AM68" i="5"/>
  <c r="AL68" i="5"/>
  <c r="AK68" i="5"/>
  <c r="AJ68" i="5"/>
  <c r="AI68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AO67" i="5"/>
  <c r="AN67" i="5"/>
  <c r="AM67" i="5"/>
  <c r="AL67" i="5"/>
  <c r="AK67" i="5"/>
  <c r="AJ67" i="5"/>
  <c r="AI67" i="5"/>
  <c r="AH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G66" i="5"/>
  <c r="F66" i="5"/>
  <c r="AO65" i="5"/>
  <c r="AN65" i="5"/>
  <c r="AM65" i="5"/>
  <c r="AL65" i="5"/>
  <c r="AK65" i="5"/>
  <c r="AJ65" i="5"/>
  <c r="AI65" i="5"/>
  <c r="AH65" i="5"/>
  <c r="AG65" i="5"/>
  <c r="AF65" i="5"/>
  <c r="AE65" i="5"/>
  <c r="AD65" i="5"/>
  <c r="AC65" i="5"/>
  <c r="AB65" i="5"/>
  <c r="AA65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J65" i="5"/>
  <c r="I65" i="5"/>
  <c r="H65" i="5"/>
  <c r="G65" i="5"/>
  <c r="F65" i="5"/>
  <c r="AO64" i="5"/>
  <c r="AN64" i="5"/>
  <c r="AM64" i="5"/>
  <c r="AL64" i="5"/>
  <c r="AK64" i="5"/>
  <c r="AJ64" i="5"/>
  <c r="AI64" i="5"/>
  <c r="AH64" i="5"/>
  <c r="AG64" i="5"/>
  <c r="AF64" i="5"/>
  <c r="AE64" i="5"/>
  <c r="AD64" i="5"/>
  <c r="AC64" i="5"/>
  <c r="AB64" i="5"/>
  <c r="AA64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J64" i="5"/>
  <c r="I64" i="5"/>
  <c r="H64" i="5"/>
  <c r="G64" i="5"/>
  <c r="F64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AO62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G62" i="5"/>
  <c r="F62" i="5"/>
  <c r="AO61" i="5"/>
  <c r="AN61" i="5"/>
  <c r="AM61" i="5"/>
  <c r="AL61" i="5"/>
  <c r="AK61" i="5"/>
  <c r="AJ61" i="5"/>
  <c r="AI61" i="5"/>
  <c r="AH61" i="5"/>
  <c r="AG61" i="5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G61" i="5"/>
  <c r="F61" i="5"/>
  <c r="AO60" i="5"/>
  <c r="AN60" i="5"/>
  <c r="AM60" i="5"/>
  <c r="AL60" i="5"/>
  <c r="AK60" i="5"/>
  <c r="AJ60" i="5"/>
  <c r="AI60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G60" i="5"/>
  <c r="F60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AO58" i="5"/>
  <c r="AN58" i="5"/>
  <c r="AM58" i="5"/>
  <c r="AL58" i="5"/>
  <c r="AK58" i="5"/>
  <c r="AJ58" i="5"/>
  <c r="AI58" i="5"/>
  <c r="AH58" i="5"/>
  <c r="AG58" i="5"/>
  <c r="AF58" i="5"/>
  <c r="AE58" i="5"/>
  <c r="AD58" i="5"/>
  <c r="AC58" i="5"/>
  <c r="AB58" i="5"/>
  <c r="AA58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K58" i="5"/>
  <c r="J58" i="5"/>
  <c r="I58" i="5"/>
  <c r="H58" i="5"/>
  <c r="G58" i="5"/>
  <c r="F58" i="5"/>
  <c r="AO57" i="5"/>
  <c r="AN57" i="5"/>
  <c r="AM57" i="5"/>
  <c r="AL57" i="5"/>
  <c r="AK57" i="5"/>
  <c r="AJ57" i="5"/>
  <c r="AI57" i="5"/>
  <c r="AH57" i="5"/>
  <c r="AG57" i="5"/>
  <c r="AF57" i="5"/>
  <c r="AE57" i="5"/>
  <c r="AD57" i="5"/>
  <c r="AC57" i="5"/>
  <c r="AB57" i="5"/>
  <c r="AA57" i="5"/>
  <c r="Z57" i="5"/>
  <c r="Y57" i="5"/>
  <c r="X57" i="5"/>
  <c r="W57" i="5"/>
  <c r="V57" i="5"/>
  <c r="U57" i="5"/>
  <c r="T57" i="5"/>
  <c r="S57" i="5"/>
  <c r="R57" i="5"/>
  <c r="Q57" i="5"/>
  <c r="P57" i="5"/>
  <c r="O57" i="5"/>
  <c r="N57" i="5"/>
  <c r="M57" i="5"/>
  <c r="L57" i="5"/>
  <c r="K57" i="5"/>
  <c r="J57" i="5"/>
  <c r="I57" i="5"/>
  <c r="H57" i="5"/>
  <c r="G57" i="5"/>
  <c r="F57" i="5"/>
  <c r="AO56" i="5"/>
  <c r="AN56" i="5"/>
  <c r="AM56" i="5"/>
  <c r="AL56" i="5"/>
  <c r="AK56" i="5"/>
  <c r="AJ56" i="5"/>
  <c r="AI56" i="5"/>
  <c r="AH56" i="5"/>
  <c r="AG56" i="5"/>
  <c r="AF56" i="5"/>
  <c r="AE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AO55" i="5"/>
  <c r="AN55" i="5"/>
  <c r="AM55" i="5"/>
  <c r="AL55" i="5"/>
  <c r="AK55" i="5"/>
  <c r="AJ55" i="5"/>
  <c r="AI55" i="5"/>
  <c r="AH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S55" i="5"/>
  <c r="R55" i="5"/>
  <c r="Q55" i="5"/>
  <c r="P55" i="5"/>
  <c r="O55" i="5"/>
  <c r="N55" i="5"/>
  <c r="M55" i="5"/>
  <c r="L55" i="5"/>
  <c r="K55" i="5"/>
  <c r="J55" i="5"/>
  <c r="I55" i="5"/>
  <c r="H55" i="5"/>
  <c r="G55" i="5"/>
  <c r="F55" i="5"/>
  <c r="AO54" i="5"/>
  <c r="AN54" i="5"/>
  <c r="AM54" i="5"/>
  <c r="AL54" i="5"/>
  <c r="AK54" i="5"/>
  <c r="AJ54" i="5"/>
  <c r="AI54" i="5"/>
  <c r="AH54" i="5"/>
  <c r="AG54" i="5"/>
  <c r="AF54" i="5"/>
  <c r="AE54" i="5"/>
  <c r="AD54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AO53" i="5"/>
  <c r="AN53" i="5"/>
  <c r="AM53" i="5"/>
  <c r="AL53" i="5"/>
  <c r="AK53" i="5"/>
  <c r="AJ53" i="5"/>
  <c r="AI53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R53" i="5"/>
  <c r="Q53" i="5"/>
  <c r="P53" i="5"/>
  <c r="O53" i="5"/>
  <c r="N53" i="5"/>
  <c r="M53" i="5"/>
  <c r="L53" i="5"/>
  <c r="K53" i="5"/>
  <c r="J53" i="5"/>
  <c r="I53" i="5"/>
  <c r="H53" i="5"/>
  <c r="G53" i="5"/>
  <c r="F53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AO51" i="5"/>
  <c r="AN51" i="5"/>
  <c r="AM51" i="5"/>
  <c r="AL51" i="5"/>
  <c r="AK51" i="5"/>
  <c r="AJ51" i="5"/>
  <c r="AI51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AO50" i="5"/>
  <c r="AN50" i="5"/>
  <c r="AM50" i="5"/>
  <c r="AL50" i="5"/>
  <c r="AK50" i="5"/>
  <c r="AJ50" i="5"/>
  <c r="AI50" i="5"/>
  <c r="AH50" i="5"/>
  <c r="AG50" i="5"/>
  <c r="AF50" i="5"/>
  <c r="AE50" i="5"/>
  <c r="AD50" i="5"/>
  <c r="AC50" i="5"/>
  <c r="AB50" i="5"/>
  <c r="AA50" i="5"/>
  <c r="Z50" i="5"/>
  <c r="Y50" i="5"/>
  <c r="X50" i="5"/>
  <c r="W50" i="5"/>
  <c r="V50" i="5"/>
  <c r="U50" i="5"/>
  <c r="T50" i="5"/>
  <c r="S50" i="5"/>
  <c r="R50" i="5"/>
  <c r="Q50" i="5"/>
  <c r="P50" i="5"/>
  <c r="O50" i="5"/>
  <c r="N50" i="5"/>
  <c r="M50" i="5"/>
  <c r="L50" i="5"/>
  <c r="K50" i="5"/>
  <c r="J50" i="5"/>
  <c r="I50" i="5"/>
  <c r="H50" i="5"/>
  <c r="G50" i="5"/>
  <c r="F50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AO48" i="5"/>
  <c r="AN48" i="5"/>
  <c r="AM48" i="5"/>
  <c r="AL48" i="5"/>
  <c r="AK48" i="5"/>
  <c r="AJ48" i="5"/>
  <c r="AI48" i="5"/>
  <c r="AH48" i="5"/>
  <c r="AG48" i="5"/>
  <c r="AF48" i="5"/>
  <c r="AE48" i="5"/>
  <c r="AD48" i="5"/>
  <c r="AC48" i="5"/>
  <c r="AB48" i="5"/>
  <c r="AA48" i="5"/>
  <c r="Z48" i="5"/>
  <c r="Y48" i="5"/>
  <c r="X48" i="5"/>
  <c r="W48" i="5"/>
  <c r="V48" i="5"/>
  <c r="U48" i="5"/>
  <c r="T48" i="5"/>
  <c r="S48" i="5"/>
  <c r="R48" i="5"/>
  <c r="Q48" i="5"/>
  <c r="P48" i="5"/>
  <c r="O48" i="5"/>
  <c r="N48" i="5"/>
  <c r="M48" i="5"/>
  <c r="L48" i="5"/>
  <c r="K48" i="5"/>
  <c r="J48" i="5"/>
  <c r="I48" i="5"/>
  <c r="H48" i="5"/>
  <c r="G48" i="5"/>
  <c r="F48" i="5"/>
  <c r="AO47" i="5"/>
  <c r="AN47" i="5"/>
  <c r="AM47" i="5"/>
  <c r="AL47" i="5"/>
  <c r="AK47" i="5"/>
  <c r="AJ47" i="5"/>
  <c r="AI47" i="5"/>
  <c r="AH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AO46" i="5"/>
  <c r="AN46" i="5"/>
  <c r="AM46" i="5"/>
  <c r="AL46" i="5"/>
  <c r="AK46" i="5"/>
  <c r="AJ46" i="5"/>
  <c r="AI46" i="5"/>
  <c r="AH46" i="5"/>
  <c r="AG46" i="5"/>
  <c r="AF46" i="5"/>
  <c r="AE46" i="5"/>
  <c r="AD46" i="5"/>
  <c r="AC46" i="5"/>
  <c r="AB46" i="5"/>
  <c r="AA46" i="5"/>
  <c r="Z46" i="5"/>
  <c r="Y4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A46" i="5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AJ42" i="5"/>
  <c r="AG42" i="5"/>
  <c r="AD42" i="5"/>
  <c r="AA42" i="5"/>
  <c r="X42" i="5"/>
  <c r="U42" i="5"/>
  <c r="F42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O83" i="6"/>
  <c r="AN83" i="6"/>
  <c r="AM83" i="6"/>
  <c r="AL83" i="6"/>
  <c r="AK83" i="6"/>
  <c r="AJ83" i="6"/>
  <c r="AI83" i="6"/>
  <c r="AH83" i="6"/>
  <c r="AG83" i="6"/>
  <c r="AF83" i="6"/>
  <c r="AE83" i="6"/>
  <c r="AD83" i="6"/>
  <c r="AC83" i="6"/>
  <c r="AB83" i="6"/>
  <c r="AA83" i="6"/>
  <c r="Z83" i="6"/>
  <c r="Y83" i="6"/>
  <c r="X83" i="6"/>
  <c r="W83" i="6"/>
  <c r="V83" i="6"/>
  <c r="U83" i="6"/>
  <c r="T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AO82" i="6"/>
  <c r="AN82" i="6"/>
  <c r="AM82" i="6"/>
  <c r="AL82" i="6"/>
  <c r="AK82" i="6"/>
  <c r="AJ82" i="6"/>
  <c r="AI82" i="6"/>
  <c r="AH82" i="6"/>
  <c r="AG82" i="6"/>
  <c r="AF82" i="6"/>
  <c r="AE82" i="6"/>
  <c r="AD82" i="6"/>
  <c r="AC82" i="6"/>
  <c r="AB82" i="6"/>
  <c r="AA82" i="6"/>
  <c r="Z82" i="6"/>
  <c r="Y82" i="6"/>
  <c r="X82" i="6"/>
  <c r="W82" i="6"/>
  <c r="V82" i="6"/>
  <c r="U82" i="6"/>
  <c r="T82" i="6"/>
  <c r="S82" i="6"/>
  <c r="R82" i="6"/>
  <c r="Q82" i="6"/>
  <c r="P82" i="6"/>
  <c r="O82" i="6"/>
  <c r="N82" i="6"/>
  <c r="M82" i="6"/>
  <c r="L82" i="6"/>
  <c r="K82" i="6"/>
  <c r="J82" i="6"/>
  <c r="I82" i="6"/>
  <c r="H82" i="6"/>
  <c r="G82" i="6"/>
  <c r="F82" i="6"/>
  <c r="AO81" i="6"/>
  <c r="AN81" i="6"/>
  <c r="AM81" i="6"/>
  <c r="AL81" i="6"/>
  <c r="AK81" i="6"/>
  <c r="AJ81" i="6"/>
  <c r="AI81" i="6"/>
  <c r="AH81" i="6"/>
  <c r="AG81" i="6"/>
  <c r="AF81" i="6"/>
  <c r="AE81" i="6"/>
  <c r="AD81" i="6"/>
  <c r="AC81" i="6"/>
  <c r="AB81" i="6"/>
  <c r="AA81" i="6"/>
  <c r="Z81" i="6"/>
  <c r="Y81" i="6"/>
  <c r="X81" i="6"/>
  <c r="W81" i="6"/>
  <c r="V81" i="6"/>
  <c r="U81" i="6"/>
  <c r="T81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AO79" i="6"/>
  <c r="AN79" i="6"/>
  <c r="AM79" i="6"/>
  <c r="AL79" i="6"/>
  <c r="AK79" i="6"/>
  <c r="AJ79" i="6"/>
  <c r="AI79" i="6"/>
  <c r="AH79" i="6"/>
  <c r="AG79" i="6"/>
  <c r="AF79" i="6"/>
  <c r="AE79" i="6"/>
  <c r="AD79" i="6"/>
  <c r="AC79" i="6"/>
  <c r="AB79" i="6"/>
  <c r="AA79" i="6"/>
  <c r="Z79" i="6"/>
  <c r="Y79" i="6"/>
  <c r="X79" i="6"/>
  <c r="W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AO78" i="6"/>
  <c r="AN78" i="6"/>
  <c r="AM78" i="6"/>
  <c r="AL78" i="6"/>
  <c r="AK78" i="6"/>
  <c r="AJ78" i="6"/>
  <c r="AI78" i="6"/>
  <c r="AH78" i="6"/>
  <c r="AG78" i="6"/>
  <c r="AF78" i="6"/>
  <c r="AE78" i="6"/>
  <c r="AD78" i="6"/>
  <c r="AC78" i="6"/>
  <c r="AB78" i="6"/>
  <c r="AA78" i="6"/>
  <c r="Z78" i="6"/>
  <c r="Y78" i="6"/>
  <c r="X78" i="6"/>
  <c r="W78" i="6"/>
  <c r="V78" i="6"/>
  <c r="U78" i="6"/>
  <c r="T78" i="6"/>
  <c r="S78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D77" i="6" s="1"/>
  <c r="G77" i="6"/>
  <c r="F77" i="6"/>
  <c r="AO76" i="6"/>
  <c r="AN76" i="6"/>
  <c r="AM76" i="6"/>
  <c r="AL76" i="6"/>
  <c r="AK76" i="6"/>
  <c r="AJ76" i="6"/>
  <c r="AI76" i="6"/>
  <c r="AH76" i="6"/>
  <c r="AG76" i="6"/>
  <c r="AF76" i="6"/>
  <c r="AE76" i="6"/>
  <c r="AD76" i="6"/>
  <c r="AC76" i="6"/>
  <c r="AB76" i="6"/>
  <c r="AA76" i="6"/>
  <c r="Z76" i="6"/>
  <c r="Y76" i="6"/>
  <c r="X76" i="6"/>
  <c r="W76" i="6"/>
  <c r="V76" i="6"/>
  <c r="U76" i="6"/>
  <c r="T76" i="6"/>
  <c r="S76" i="6"/>
  <c r="R76" i="6"/>
  <c r="Q76" i="6"/>
  <c r="P76" i="6"/>
  <c r="O76" i="6"/>
  <c r="N76" i="6"/>
  <c r="M76" i="6"/>
  <c r="L76" i="6"/>
  <c r="K76" i="6"/>
  <c r="J76" i="6"/>
  <c r="I76" i="6"/>
  <c r="H76" i="6"/>
  <c r="G76" i="6"/>
  <c r="F76" i="6"/>
  <c r="AO75" i="6"/>
  <c r="AN75" i="6"/>
  <c r="AM75" i="6"/>
  <c r="AL75" i="6"/>
  <c r="AK75" i="6"/>
  <c r="AJ75" i="6"/>
  <c r="AI75" i="6"/>
  <c r="AH75" i="6"/>
  <c r="AG75" i="6"/>
  <c r="AF75" i="6"/>
  <c r="AE75" i="6"/>
  <c r="AD75" i="6"/>
  <c r="AC75" i="6"/>
  <c r="AB75" i="6"/>
  <c r="AA75" i="6"/>
  <c r="Z75" i="6"/>
  <c r="Y75" i="6"/>
  <c r="X75" i="6"/>
  <c r="W75" i="6"/>
  <c r="V75" i="6"/>
  <c r="U75" i="6"/>
  <c r="T75" i="6"/>
  <c r="S75" i="6"/>
  <c r="R75" i="6"/>
  <c r="Q75" i="6"/>
  <c r="P75" i="6"/>
  <c r="O75" i="6"/>
  <c r="N75" i="6"/>
  <c r="M75" i="6"/>
  <c r="L75" i="6"/>
  <c r="K75" i="6"/>
  <c r="J75" i="6"/>
  <c r="I75" i="6"/>
  <c r="H75" i="6"/>
  <c r="G75" i="6"/>
  <c r="F75" i="6"/>
  <c r="AO74" i="6"/>
  <c r="AN74" i="6"/>
  <c r="AM74" i="6"/>
  <c r="AL74" i="6"/>
  <c r="AK74" i="6"/>
  <c r="AJ74" i="6"/>
  <c r="AI7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AO73" i="6"/>
  <c r="AN73" i="6"/>
  <c r="AM73" i="6"/>
  <c r="AL73" i="6"/>
  <c r="AK73" i="6"/>
  <c r="AJ73" i="6"/>
  <c r="AI73" i="6"/>
  <c r="AH73" i="6"/>
  <c r="AG73" i="6"/>
  <c r="AF73" i="6"/>
  <c r="AE73" i="6"/>
  <c r="AD73" i="6"/>
  <c r="AC73" i="6"/>
  <c r="AB73" i="6"/>
  <c r="AA73" i="6"/>
  <c r="Z73" i="6"/>
  <c r="Y73" i="6"/>
  <c r="X73" i="6"/>
  <c r="W73" i="6"/>
  <c r="V73" i="6"/>
  <c r="U73" i="6"/>
  <c r="T73" i="6"/>
  <c r="S73" i="6"/>
  <c r="R73" i="6"/>
  <c r="Q73" i="6"/>
  <c r="P73" i="6"/>
  <c r="O73" i="6"/>
  <c r="N73" i="6"/>
  <c r="M73" i="6"/>
  <c r="L73" i="6"/>
  <c r="K73" i="6"/>
  <c r="J73" i="6"/>
  <c r="I73" i="6"/>
  <c r="H73" i="6"/>
  <c r="G73" i="6"/>
  <c r="F73" i="6"/>
  <c r="AO72" i="6"/>
  <c r="AN72" i="6"/>
  <c r="AM72" i="6"/>
  <c r="AL72" i="6"/>
  <c r="AK72" i="6"/>
  <c r="AJ72" i="6"/>
  <c r="AI72" i="6"/>
  <c r="AH72" i="6"/>
  <c r="AG72" i="6"/>
  <c r="AF72" i="6"/>
  <c r="AE72" i="6"/>
  <c r="AD72" i="6"/>
  <c r="AC72" i="6"/>
  <c r="AB72" i="6"/>
  <c r="AA72" i="6"/>
  <c r="Z72" i="6"/>
  <c r="Y72" i="6"/>
  <c r="X72" i="6"/>
  <c r="W72" i="6"/>
  <c r="V72" i="6"/>
  <c r="U72" i="6"/>
  <c r="T72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AO71" i="6"/>
  <c r="AN71" i="6"/>
  <c r="AM71" i="6"/>
  <c r="AL71" i="6"/>
  <c r="AK71" i="6"/>
  <c r="AJ71" i="6"/>
  <c r="AI71" i="6"/>
  <c r="AH71" i="6"/>
  <c r="AG71" i="6"/>
  <c r="AF71" i="6"/>
  <c r="AE71" i="6"/>
  <c r="AD71" i="6"/>
  <c r="AC71" i="6"/>
  <c r="AB71" i="6"/>
  <c r="AA71" i="6"/>
  <c r="Z71" i="6"/>
  <c r="Y71" i="6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K71" i="6"/>
  <c r="J71" i="6"/>
  <c r="I71" i="6"/>
  <c r="H71" i="6"/>
  <c r="G71" i="6"/>
  <c r="F71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AO69" i="6"/>
  <c r="AN69" i="6"/>
  <c r="AM69" i="6"/>
  <c r="AL69" i="6"/>
  <c r="AK69" i="6"/>
  <c r="AJ69" i="6"/>
  <c r="AI69" i="6"/>
  <c r="AH69" i="6"/>
  <c r="AG69" i="6"/>
  <c r="AF69" i="6"/>
  <c r="AE69" i="6"/>
  <c r="AD69" i="6"/>
  <c r="AC69" i="6"/>
  <c r="AB69" i="6"/>
  <c r="AA69" i="6"/>
  <c r="Z69" i="6"/>
  <c r="Y69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AO68" i="6"/>
  <c r="AN68" i="6"/>
  <c r="AM68" i="6"/>
  <c r="AL68" i="6"/>
  <c r="AK68" i="6"/>
  <c r="AJ68" i="6"/>
  <c r="AI68" i="6"/>
  <c r="AH68" i="6"/>
  <c r="AG68" i="6"/>
  <c r="AF68" i="6"/>
  <c r="AE68" i="6"/>
  <c r="AD68" i="6"/>
  <c r="AC68" i="6"/>
  <c r="AB68" i="6"/>
  <c r="AA68" i="6"/>
  <c r="Z68" i="6"/>
  <c r="Y68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AO67" i="6"/>
  <c r="AN67" i="6"/>
  <c r="AM67" i="6"/>
  <c r="AL67" i="6"/>
  <c r="AK67" i="6"/>
  <c r="AJ67" i="6"/>
  <c r="AI67" i="6"/>
  <c r="AH67" i="6"/>
  <c r="AG67" i="6"/>
  <c r="AF67" i="6"/>
  <c r="AE67" i="6"/>
  <c r="AD67" i="6"/>
  <c r="AC67" i="6"/>
  <c r="AB67" i="6"/>
  <c r="AA67" i="6"/>
  <c r="Z67" i="6"/>
  <c r="Y67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AO66" i="6"/>
  <c r="AN66" i="6"/>
  <c r="AM66" i="6"/>
  <c r="AL66" i="6"/>
  <c r="AK66" i="6"/>
  <c r="AJ66" i="6"/>
  <c r="AI66" i="6"/>
  <c r="AH66" i="6"/>
  <c r="AG66" i="6"/>
  <c r="AF66" i="6"/>
  <c r="AE66" i="6"/>
  <c r="AD66" i="6"/>
  <c r="AC66" i="6"/>
  <c r="AB66" i="6"/>
  <c r="AA66" i="6"/>
  <c r="Z66" i="6"/>
  <c r="Y66" i="6"/>
  <c r="X66" i="6"/>
  <c r="W66" i="6"/>
  <c r="V66" i="6"/>
  <c r="U66" i="6"/>
  <c r="T66" i="6"/>
  <c r="S66" i="6"/>
  <c r="R66" i="6"/>
  <c r="Q66" i="6"/>
  <c r="P66" i="6"/>
  <c r="O66" i="6"/>
  <c r="N66" i="6"/>
  <c r="M66" i="6"/>
  <c r="L66" i="6"/>
  <c r="K66" i="6"/>
  <c r="J66" i="6"/>
  <c r="I66" i="6"/>
  <c r="H66" i="6"/>
  <c r="G66" i="6"/>
  <c r="F66" i="6"/>
  <c r="AO65" i="6"/>
  <c r="AN65" i="6"/>
  <c r="AM65" i="6"/>
  <c r="AL65" i="6"/>
  <c r="AK65" i="6"/>
  <c r="AJ65" i="6"/>
  <c r="AI65" i="6"/>
  <c r="AH65" i="6"/>
  <c r="AG65" i="6"/>
  <c r="AF65" i="6"/>
  <c r="AE65" i="6"/>
  <c r="AD65" i="6"/>
  <c r="AC65" i="6"/>
  <c r="AB65" i="6"/>
  <c r="AA65" i="6"/>
  <c r="Z65" i="6"/>
  <c r="Y65" i="6"/>
  <c r="X65" i="6"/>
  <c r="W65" i="6"/>
  <c r="V65" i="6"/>
  <c r="U65" i="6"/>
  <c r="T65" i="6"/>
  <c r="S65" i="6"/>
  <c r="R65" i="6"/>
  <c r="Q65" i="6"/>
  <c r="P65" i="6"/>
  <c r="O65" i="6"/>
  <c r="N65" i="6"/>
  <c r="M65" i="6"/>
  <c r="L65" i="6"/>
  <c r="K65" i="6"/>
  <c r="J65" i="6"/>
  <c r="I65" i="6"/>
  <c r="H65" i="6"/>
  <c r="G65" i="6"/>
  <c r="F65" i="6"/>
  <c r="AO64" i="6"/>
  <c r="AN64" i="6"/>
  <c r="AM64" i="6"/>
  <c r="AL64" i="6"/>
  <c r="AK64" i="6"/>
  <c r="AJ64" i="6"/>
  <c r="AI6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AO62" i="6"/>
  <c r="AN62" i="6"/>
  <c r="AM62" i="6"/>
  <c r="AL62" i="6"/>
  <c r="AK62" i="6"/>
  <c r="AJ62" i="6"/>
  <c r="AI62" i="6"/>
  <c r="AH62" i="6"/>
  <c r="AG62" i="6"/>
  <c r="AF62" i="6"/>
  <c r="AE62" i="6"/>
  <c r="AD62" i="6"/>
  <c r="AC62" i="6"/>
  <c r="AB62" i="6"/>
  <c r="AA62" i="6"/>
  <c r="Z62" i="6"/>
  <c r="Y62" i="6"/>
  <c r="X62" i="6"/>
  <c r="W62" i="6"/>
  <c r="V62" i="6"/>
  <c r="U62" i="6"/>
  <c r="T62" i="6"/>
  <c r="S62" i="6"/>
  <c r="R62" i="6"/>
  <c r="Q62" i="6"/>
  <c r="P62" i="6"/>
  <c r="O62" i="6"/>
  <c r="N62" i="6"/>
  <c r="M62" i="6"/>
  <c r="L62" i="6"/>
  <c r="K62" i="6"/>
  <c r="J62" i="6"/>
  <c r="I62" i="6"/>
  <c r="H62" i="6"/>
  <c r="G62" i="6"/>
  <c r="F62" i="6"/>
  <c r="AO61" i="6"/>
  <c r="AN61" i="6"/>
  <c r="AM61" i="6"/>
  <c r="AL61" i="6"/>
  <c r="AK61" i="6"/>
  <c r="AJ61" i="6"/>
  <c r="AI61" i="6"/>
  <c r="AH61" i="6"/>
  <c r="AG61" i="6"/>
  <c r="AF61" i="6"/>
  <c r="AE61" i="6"/>
  <c r="AD61" i="6"/>
  <c r="AC61" i="6"/>
  <c r="AB61" i="6"/>
  <c r="AA61" i="6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K61" i="6"/>
  <c r="J61" i="6"/>
  <c r="I61" i="6"/>
  <c r="H61" i="6"/>
  <c r="G61" i="6"/>
  <c r="F61" i="6"/>
  <c r="AO60" i="6"/>
  <c r="AN60" i="6"/>
  <c r="AM60" i="6"/>
  <c r="AL60" i="6"/>
  <c r="AK60" i="6"/>
  <c r="AJ60" i="6"/>
  <c r="AI60" i="6"/>
  <c r="AH60" i="6"/>
  <c r="AG60" i="6"/>
  <c r="AF60" i="6"/>
  <c r="AE60" i="6"/>
  <c r="AD60" i="6"/>
  <c r="AC60" i="6"/>
  <c r="AB60" i="6"/>
  <c r="AA60" i="6"/>
  <c r="Z60" i="6"/>
  <c r="Y60" i="6"/>
  <c r="X60" i="6"/>
  <c r="W60" i="6"/>
  <c r="V60" i="6"/>
  <c r="U60" i="6"/>
  <c r="T60" i="6"/>
  <c r="S60" i="6"/>
  <c r="R60" i="6"/>
  <c r="Q60" i="6"/>
  <c r="P60" i="6"/>
  <c r="O60" i="6"/>
  <c r="N60" i="6"/>
  <c r="M60" i="6"/>
  <c r="L60" i="6"/>
  <c r="K60" i="6"/>
  <c r="J60" i="6"/>
  <c r="I60" i="6"/>
  <c r="H60" i="6"/>
  <c r="G60" i="6"/>
  <c r="F60" i="6"/>
  <c r="AO59" i="6"/>
  <c r="AN59" i="6"/>
  <c r="AM59" i="6"/>
  <c r="AL59" i="6"/>
  <c r="AK59" i="6"/>
  <c r="AJ59" i="6"/>
  <c r="AI59" i="6"/>
  <c r="AH59" i="6"/>
  <c r="AG59" i="6"/>
  <c r="AF59" i="6"/>
  <c r="AE59" i="6"/>
  <c r="AD59" i="6"/>
  <c r="AC59" i="6"/>
  <c r="AB59" i="6"/>
  <c r="AA59" i="6"/>
  <c r="Z59" i="6"/>
  <c r="Y59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AO58" i="6"/>
  <c r="AN58" i="6"/>
  <c r="AM58" i="6"/>
  <c r="AL58" i="6"/>
  <c r="AK58" i="6"/>
  <c r="AJ58" i="6"/>
  <c r="AI58" i="6"/>
  <c r="AH58" i="6"/>
  <c r="AG58" i="6"/>
  <c r="AF58" i="6"/>
  <c r="AE58" i="6"/>
  <c r="AD58" i="6"/>
  <c r="AC58" i="6"/>
  <c r="AB58" i="6"/>
  <c r="AA58" i="6"/>
  <c r="Z58" i="6"/>
  <c r="Y58" i="6"/>
  <c r="X58" i="6"/>
  <c r="W58" i="6"/>
  <c r="V58" i="6"/>
  <c r="U58" i="6"/>
  <c r="T58" i="6"/>
  <c r="S58" i="6"/>
  <c r="R58" i="6"/>
  <c r="Q58" i="6"/>
  <c r="P58" i="6"/>
  <c r="O58" i="6"/>
  <c r="N58" i="6"/>
  <c r="M58" i="6"/>
  <c r="L58" i="6"/>
  <c r="K58" i="6"/>
  <c r="J58" i="6"/>
  <c r="I58" i="6"/>
  <c r="H58" i="6"/>
  <c r="G58" i="6"/>
  <c r="F58" i="6"/>
  <c r="AO57" i="6"/>
  <c r="AN57" i="6"/>
  <c r="AM57" i="6"/>
  <c r="AL57" i="6"/>
  <c r="AK57" i="6"/>
  <c r="AJ57" i="6"/>
  <c r="AI57" i="6"/>
  <c r="AH57" i="6"/>
  <c r="AG57" i="6"/>
  <c r="AF57" i="6"/>
  <c r="AE57" i="6"/>
  <c r="AD57" i="6"/>
  <c r="AC57" i="6"/>
  <c r="AB57" i="6"/>
  <c r="AA57" i="6"/>
  <c r="Z57" i="6"/>
  <c r="Y57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K57" i="6"/>
  <c r="J57" i="6"/>
  <c r="I57" i="6"/>
  <c r="H57" i="6"/>
  <c r="D57" i="6" s="1"/>
  <c r="G57" i="6"/>
  <c r="F57" i="6"/>
  <c r="AO56" i="6"/>
  <c r="AN56" i="6"/>
  <c r="AM56" i="6"/>
  <c r="AL56" i="6"/>
  <c r="AK56" i="6"/>
  <c r="AJ56" i="6"/>
  <c r="AI56" i="6"/>
  <c r="AH56" i="6"/>
  <c r="AG56" i="6"/>
  <c r="AF56" i="6"/>
  <c r="AE56" i="6"/>
  <c r="AD56" i="6"/>
  <c r="AC56" i="6"/>
  <c r="AB56" i="6"/>
  <c r="AA56" i="6"/>
  <c r="Z56" i="6"/>
  <c r="Y56" i="6"/>
  <c r="X56" i="6"/>
  <c r="W56" i="6"/>
  <c r="V56" i="6"/>
  <c r="U56" i="6"/>
  <c r="T56" i="6"/>
  <c r="S56" i="6"/>
  <c r="R56" i="6"/>
  <c r="Q56" i="6"/>
  <c r="P56" i="6"/>
  <c r="O56" i="6"/>
  <c r="N56" i="6"/>
  <c r="M56" i="6"/>
  <c r="L56" i="6"/>
  <c r="K56" i="6"/>
  <c r="J56" i="6"/>
  <c r="I56" i="6"/>
  <c r="H56" i="6"/>
  <c r="G56" i="6"/>
  <c r="F56" i="6"/>
  <c r="AO55" i="6"/>
  <c r="AN55" i="6"/>
  <c r="AM55" i="6"/>
  <c r="AL55" i="6"/>
  <c r="AK55" i="6"/>
  <c r="AJ55" i="6"/>
  <c r="AI55" i="6"/>
  <c r="AH55" i="6"/>
  <c r="AG55" i="6"/>
  <c r="AF55" i="6"/>
  <c r="AE55" i="6"/>
  <c r="AD55" i="6"/>
  <c r="AC55" i="6"/>
  <c r="AB55" i="6"/>
  <c r="AA55" i="6"/>
  <c r="Z55" i="6"/>
  <c r="Y55" i="6"/>
  <c r="X55" i="6"/>
  <c r="W55" i="6"/>
  <c r="V55" i="6"/>
  <c r="U55" i="6"/>
  <c r="T55" i="6"/>
  <c r="S55" i="6"/>
  <c r="R55" i="6"/>
  <c r="Q55" i="6"/>
  <c r="P55" i="6"/>
  <c r="O55" i="6"/>
  <c r="N55" i="6"/>
  <c r="M55" i="6"/>
  <c r="L55" i="6"/>
  <c r="K55" i="6"/>
  <c r="J55" i="6"/>
  <c r="I55" i="6"/>
  <c r="H55" i="6"/>
  <c r="G55" i="6"/>
  <c r="F55" i="6"/>
  <c r="AO54" i="6"/>
  <c r="AN54" i="6"/>
  <c r="AM54" i="6"/>
  <c r="AL54" i="6"/>
  <c r="AK54" i="6"/>
  <c r="AJ54" i="6"/>
  <c r="AI5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AO53" i="6"/>
  <c r="AN53" i="6"/>
  <c r="AM53" i="6"/>
  <c r="AL53" i="6"/>
  <c r="AK53" i="6"/>
  <c r="AJ53" i="6"/>
  <c r="AI53" i="6"/>
  <c r="AH53" i="6"/>
  <c r="AG53" i="6"/>
  <c r="AF53" i="6"/>
  <c r="AE53" i="6"/>
  <c r="AD53" i="6"/>
  <c r="AC53" i="6"/>
  <c r="AB53" i="6"/>
  <c r="AA53" i="6"/>
  <c r="Z53" i="6"/>
  <c r="Y53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AO52" i="6"/>
  <c r="AN52" i="6"/>
  <c r="AM52" i="6"/>
  <c r="AL52" i="6"/>
  <c r="AK52" i="6"/>
  <c r="AJ52" i="6"/>
  <c r="AI52" i="6"/>
  <c r="AH52" i="6"/>
  <c r="AG52" i="6"/>
  <c r="AF52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AO51" i="6"/>
  <c r="AN51" i="6"/>
  <c r="AM51" i="6"/>
  <c r="AL51" i="6"/>
  <c r="AK51" i="6"/>
  <c r="AJ51" i="6"/>
  <c r="AI51" i="6"/>
  <c r="AH51" i="6"/>
  <c r="AG51" i="6"/>
  <c r="AF51" i="6"/>
  <c r="AE51" i="6"/>
  <c r="AD51" i="6"/>
  <c r="AC51" i="6"/>
  <c r="AB51" i="6"/>
  <c r="AA51" i="6"/>
  <c r="Z51" i="6"/>
  <c r="Y51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K51" i="6"/>
  <c r="J51" i="6"/>
  <c r="I51" i="6"/>
  <c r="H51" i="6"/>
  <c r="G51" i="6"/>
  <c r="F51" i="6"/>
  <c r="AO50" i="6"/>
  <c r="AN50" i="6"/>
  <c r="AM50" i="6"/>
  <c r="AL50" i="6"/>
  <c r="AK50" i="6"/>
  <c r="AJ50" i="6"/>
  <c r="AI50" i="6"/>
  <c r="AH50" i="6"/>
  <c r="AG50" i="6"/>
  <c r="AF50" i="6"/>
  <c r="AE50" i="6"/>
  <c r="AD50" i="6"/>
  <c r="AC50" i="6"/>
  <c r="AB50" i="6"/>
  <c r="AA50" i="6"/>
  <c r="Z50" i="6"/>
  <c r="Y50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AO48" i="6"/>
  <c r="AN48" i="6"/>
  <c r="AM48" i="6"/>
  <c r="AL48" i="6"/>
  <c r="AK48" i="6"/>
  <c r="AJ48" i="6"/>
  <c r="AI48" i="6"/>
  <c r="AH48" i="6"/>
  <c r="AG48" i="6"/>
  <c r="AF48" i="6"/>
  <c r="AE48" i="6"/>
  <c r="AD48" i="6"/>
  <c r="AC4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M48" i="6"/>
  <c r="L48" i="6"/>
  <c r="K48" i="6"/>
  <c r="J48" i="6"/>
  <c r="I48" i="6"/>
  <c r="H48" i="6"/>
  <c r="G48" i="6"/>
  <c r="F48" i="6"/>
  <c r="AO47" i="6"/>
  <c r="AN47" i="6"/>
  <c r="AM47" i="6"/>
  <c r="AL47" i="6"/>
  <c r="AK47" i="6"/>
  <c r="AJ47" i="6"/>
  <c r="AI47" i="6"/>
  <c r="AH47" i="6"/>
  <c r="AG47" i="6"/>
  <c r="AF47" i="6"/>
  <c r="AE47" i="6"/>
  <c r="AD47" i="6"/>
  <c r="AC47" i="6"/>
  <c r="AB47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AO46" i="6"/>
  <c r="AN46" i="6"/>
  <c r="AM46" i="6"/>
  <c r="AL46" i="6"/>
  <c r="AK46" i="6"/>
  <c r="AJ46" i="6"/>
  <c r="AI46" i="6"/>
  <c r="AH46" i="6"/>
  <c r="AG46" i="6"/>
  <c r="AF46" i="6"/>
  <c r="AE46" i="6"/>
  <c r="AD46" i="6"/>
  <c r="AC46" i="6"/>
  <c r="AB46" i="6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A46" i="6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O45" i="6"/>
  <c r="AN45" i="6"/>
  <c r="AM45" i="6"/>
  <c r="AL45" i="6"/>
  <c r="AK45" i="6"/>
  <c r="AJ45" i="6"/>
  <c r="AI45" i="6"/>
  <c r="AH45" i="6"/>
  <c r="AG45" i="6"/>
  <c r="AF45" i="6"/>
  <c r="AE45" i="6"/>
  <c r="AD45" i="6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AJ42" i="6"/>
  <c r="AG42" i="6"/>
  <c r="AD42" i="6"/>
  <c r="AA42" i="6"/>
  <c r="X42" i="6"/>
  <c r="U42" i="6"/>
  <c r="F42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Q83" i="7"/>
  <c r="AP83" i="7"/>
  <c r="AO83" i="7"/>
  <c r="AN83" i="7"/>
  <c r="AM83" i="7"/>
  <c r="AL83" i="7"/>
  <c r="AK83" i="7"/>
  <c r="AJ83" i="7"/>
  <c r="AI83" i="7"/>
  <c r="AH83" i="7"/>
  <c r="AG83" i="7"/>
  <c r="AF83" i="7"/>
  <c r="AE83" i="7"/>
  <c r="AD83" i="7"/>
  <c r="AC83" i="7"/>
  <c r="AB83" i="7"/>
  <c r="AA83" i="7"/>
  <c r="Z83" i="7"/>
  <c r="Y83" i="7"/>
  <c r="V83" i="7"/>
  <c r="U83" i="7"/>
  <c r="T83" i="7"/>
  <c r="S83" i="7"/>
  <c r="R83" i="7"/>
  <c r="Q83" i="7"/>
  <c r="P83" i="7"/>
  <c r="O83" i="7"/>
  <c r="N83" i="7"/>
  <c r="M83" i="7"/>
  <c r="L83" i="7"/>
  <c r="K83" i="7"/>
  <c r="J83" i="7"/>
  <c r="I83" i="7"/>
  <c r="H83" i="7"/>
  <c r="G83" i="7"/>
  <c r="F83" i="7"/>
  <c r="AQ82" i="7"/>
  <c r="AP82" i="7"/>
  <c r="AO82" i="7"/>
  <c r="AN82" i="7"/>
  <c r="AM82" i="7"/>
  <c r="AL82" i="7"/>
  <c r="AK82" i="7"/>
  <c r="AJ82" i="7"/>
  <c r="AI82" i="7"/>
  <c r="AH82" i="7"/>
  <c r="AG82" i="7"/>
  <c r="AF82" i="7"/>
  <c r="AE82" i="7"/>
  <c r="AD82" i="7"/>
  <c r="AC82" i="7"/>
  <c r="AB82" i="7"/>
  <c r="AA82" i="7"/>
  <c r="Z82" i="7"/>
  <c r="Y82" i="7"/>
  <c r="V82" i="7"/>
  <c r="U82" i="7"/>
  <c r="T82" i="7"/>
  <c r="S82" i="7"/>
  <c r="R82" i="7"/>
  <c r="Q82" i="7"/>
  <c r="P82" i="7"/>
  <c r="O82" i="7"/>
  <c r="N82" i="7"/>
  <c r="M82" i="7"/>
  <c r="L82" i="7"/>
  <c r="K82" i="7"/>
  <c r="J82" i="7"/>
  <c r="I82" i="7"/>
  <c r="H82" i="7"/>
  <c r="G82" i="7"/>
  <c r="F82" i="7"/>
  <c r="AQ81" i="7"/>
  <c r="AP81" i="7"/>
  <c r="AO81" i="7"/>
  <c r="AN81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AQ79" i="7"/>
  <c r="AP79" i="7"/>
  <c r="AO79" i="7"/>
  <c r="AN79" i="7"/>
  <c r="AM79" i="7"/>
  <c r="AL79" i="7"/>
  <c r="AK79" i="7"/>
  <c r="AJ79" i="7"/>
  <c r="AI79" i="7"/>
  <c r="AH79" i="7"/>
  <c r="AG79" i="7"/>
  <c r="AF79" i="7"/>
  <c r="AE79" i="7"/>
  <c r="AD79" i="7"/>
  <c r="AC79" i="7"/>
  <c r="AB79" i="7"/>
  <c r="AA79" i="7"/>
  <c r="Z79" i="7"/>
  <c r="Y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AQ78" i="7"/>
  <c r="AP78" i="7"/>
  <c r="AO78" i="7"/>
  <c r="AN78" i="7"/>
  <c r="AM78" i="7"/>
  <c r="AL78" i="7"/>
  <c r="AK78" i="7"/>
  <c r="AJ78" i="7"/>
  <c r="AI78" i="7"/>
  <c r="AH78" i="7"/>
  <c r="AG78" i="7"/>
  <c r="AF78" i="7"/>
  <c r="AE78" i="7"/>
  <c r="AD78" i="7"/>
  <c r="AC78" i="7"/>
  <c r="AB78" i="7"/>
  <c r="AA78" i="7"/>
  <c r="Z78" i="7"/>
  <c r="Y78" i="7"/>
  <c r="V78" i="7"/>
  <c r="U78" i="7"/>
  <c r="T78" i="7"/>
  <c r="S78" i="7"/>
  <c r="R78" i="7"/>
  <c r="Q78" i="7"/>
  <c r="P78" i="7"/>
  <c r="O78" i="7"/>
  <c r="N78" i="7"/>
  <c r="M78" i="7"/>
  <c r="L78" i="7"/>
  <c r="K78" i="7"/>
  <c r="J78" i="7"/>
  <c r="I78" i="7"/>
  <c r="H78" i="7"/>
  <c r="G78" i="7"/>
  <c r="F78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AQ76" i="7"/>
  <c r="AP76" i="7"/>
  <c r="AO76" i="7"/>
  <c r="AN76" i="7"/>
  <c r="AM76" i="7"/>
  <c r="AL76" i="7"/>
  <c r="AK76" i="7"/>
  <c r="AJ76" i="7"/>
  <c r="AI76" i="7"/>
  <c r="AH76" i="7"/>
  <c r="AG76" i="7"/>
  <c r="AF76" i="7"/>
  <c r="AE76" i="7"/>
  <c r="AD76" i="7"/>
  <c r="AC76" i="7"/>
  <c r="AB76" i="7"/>
  <c r="AA76" i="7"/>
  <c r="Z76" i="7"/>
  <c r="Y76" i="7"/>
  <c r="V76" i="7"/>
  <c r="U76" i="7"/>
  <c r="T76" i="7"/>
  <c r="S76" i="7"/>
  <c r="R76" i="7"/>
  <c r="Q76" i="7"/>
  <c r="P76" i="7"/>
  <c r="O76" i="7"/>
  <c r="N76" i="7"/>
  <c r="M76" i="7"/>
  <c r="L76" i="7"/>
  <c r="K76" i="7"/>
  <c r="J76" i="7"/>
  <c r="I76" i="7"/>
  <c r="H76" i="7"/>
  <c r="G76" i="7"/>
  <c r="F76" i="7"/>
  <c r="AQ75" i="7"/>
  <c r="AP75" i="7"/>
  <c r="AO75" i="7"/>
  <c r="AN75" i="7"/>
  <c r="AM75" i="7"/>
  <c r="AL75" i="7"/>
  <c r="AK75" i="7"/>
  <c r="AJ75" i="7"/>
  <c r="AI75" i="7"/>
  <c r="AH75" i="7"/>
  <c r="AG75" i="7"/>
  <c r="AF75" i="7"/>
  <c r="AE75" i="7"/>
  <c r="AD75" i="7"/>
  <c r="AC75" i="7"/>
  <c r="AB75" i="7"/>
  <c r="AA75" i="7"/>
  <c r="Z75" i="7"/>
  <c r="Y75" i="7"/>
  <c r="V75" i="7"/>
  <c r="U75" i="7"/>
  <c r="T75" i="7"/>
  <c r="S75" i="7"/>
  <c r="R75" i="7"/>
  <c r="Q75" i="7"/>
  <c r="P75" i="7"/>
  <c r="O75" i="7"/>
  <c r="N75" i="7"/>
  <c r="M75" i="7"/>
  <c r="L75" i="7"/>
  <c r="K75" i="7"/>
  <c r="J75" i="7"/>
  <c r="I75" i="7"/>
  <c r="H75" i="7"/>
  <c r="G75" i="7"/>
  <c r="F75" i="7"/>
  <c r="AQ74" i="7"/>
  <c r="AP74" i="7"/>
  <c r="AO74" i="7"/>
  <c r="AN74" i="7"/>
  <c r="AM74" i="7"/>
  <c r="AL74" i="7"/>
  <c r="AK74" i="7"/>
  <c r="AJ74" i="7"/>
  <c r="AI74" i="7"/>
  <c r="AH74" i="7"/>
  <c r="AG74" i="7"/>
  <c r="AF74" i="7"/>
  <c r="AE74" i="7"/>
  <c r="AD74" i="7"/>
  <c r="AC74" i="7"/>
  <c r="AB74" i="7"/>
  <c r="AA74" i="7"/>
  <c r="Z74" i="7"/>
  <c r="Y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AQ73" i="7"/>
  <c r="AP73" i="7"/>
  <c r="AO73" i="7"/>
  <c r="AN73" i="7"/>
  <c r="AM73" i="7"/>
  <c r="AL73" i="7"/>
  <c r="AK73" i="7"/>
  <c r="AJ73" i="7"/>
  <c r="AI73" i="7"/>
  <c r="AH73" i="7"/>
  <c r="AG73" i="7"/>
  <c r="AF73" i="7"/>
  <c r="AE73" i="7"/>
  <c r="AD73" i="7"/>
  <c r="AC73" i="7"/>
  <c r="AB73" i="7"/>
  <c r="AA73" i="7"/>
  <c r="Z73" i="7"/>
  <c r="Y73" i="7"/>
  <c r="V73" i="7"/>
  <c r="U73" i="7"/>
  <c r="T73" i="7"/>
  <c r="S73" i="7"/>
  <c r="R73" i="7"/>
  <c r="Q73" i="7"/>
  <c r="P73" i="7"/>
  <c r="O73" i="7"/>
  <c r="N73" i="7"/>
  <c r="M73" i="7"/>
  <c r="L73" i="7"/>
  <c r="K73" i="7"/>
  <c r="J73" i="7"/>
  <c r="I73" i="7"/>
  <c r="H73" i="7"/>
  <c r="G73" i="7"/>
  <c r="F73" i="7"/>
  <c r="AQ72" i="7"/>
  <c r="AP72" i="7"/>
  <c r="AO72" i="7"/>
  <c r="AN72" i="7"/>
  <c r="AM72" i="7"/>
  <c r="AL72" i="7"/>
  <c r="AK72" i="7"/>
  <c r="AJ72" i="7"/>
  <c r="AI72" i="7"/>
  <c r="AH72" i="7"/>
  <c r="AG72" i="7"/>
  <c r="AF72" i="7"/>
  <c r="AE72" i="7"/>
  <c r="AD72" i="7"/>
  <c r="AC72" i="7"/>
  <c r="AB72" i="7"/>
  <c r="AA72" i="7"/>
  <c r="Z72" i="7"/>
  <c r="Y72" i="7"/>
  <c r="V72" i="7"/>
  <c r="U72" i="7"/>
  <c r="T72" i="7"/>
  <c r="S72" i="7"/>
  <c r="R72" i="7"/>
  <c r="Q72" i="7"/>
  <c r="P72" i="7"/>
  <c r="O72" i="7"/>
  <c r="N72" i="7"/>
  <c r="M72" i="7"/>
  <c r="L72" i="7"/>
  <c r="K72" i="7"/>
  <c r="J72" i="7"/>
  <c r="I72" i="7"/>
  <c r="H72" i="7"/>
  <c r="G72" i="7"/>
  <c r="F72" i="7"/>
  <c r="AQ71" i="7"/>
  <c r="AP71" i="7"/>
  <c r="AO71" i="7"/>
  <c r="AN71" i="7"/>
  <c r="AM71" i="7"/>
  <c r="AL71" i="7"/>
  <c r="AK71" i="7"/>
  <c r="AJ71" i="7"/>
  <c r="AI71" i="7"/>
  <c r="AH71" i="7"/>
  <c r="AG71" i="7"/>
  <c r="AF71" i="7"/>
  <c r="AE71" i="7"/>
  <c r="AD71" i="7"/>
  <c r="AC71" i="7"/>
  <c r="AB71" i="7"/>
  <c r="AA71" i="7"/>
  <c r="Z71" i="7"/>
  <c r="Y71" i="7"/>
  <c r="V71" i="7"/>
  <c r="U71" i="7"/>
  <c r="T71" i="7"/>
  <c r="S71" i="7"/>
  <c r="R71" i="7"/>
  <c r="Q71" i="7"/>
  <c r="P71" i="7"/>
  <c r="O71" i="7"/>
  <c r="N71" i="7"/>
  <c r="M71" i="7"/>
  <c r="L71" i="7"/>
  <c r="K71" i="7"/>
  <c r="J71" i="7"/>
  <c r="I71" i="7"/>
  <c r="H71" i="7"/>
  <c r="G71" i="7"/>
  <c r="F71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AQ69" i="7"/>
  <c r="AP69" i="7"/>
  <c r="AO69" i="7"/>
  <c r="AN69" i="7"/>
  <c r="AM69" i="7"/>
  <c r="AL69" i="7"/>
  <c r="AK69" i="7"/>
  <c r="AJ69" i="7"/>
  <c r="AI69" i="7"/>
  <c r="AH69" i="7"/>
  <c r="AG69" i="7"/>
  <c r="AF69" i="7"/>
  <c r="AE69" i="7"/>
  <c r="AD69" i="7"/>
  <c r="AC69" i="7"/>
  <c r="AB69" i="7"/>
  <c r="AA69" i="7"/>
  <c r="Z69" i="7"/>
  <c r="Y69" i="7"/>
  <c r="V69" i="7"/>
  <c r="U69" i="7"/>
  <c r="T69" i="7"/>
  <c r="S69" i="7"/>
  <c r="R69" i="7"/>
  <c r="Q69" i="7"/>
  <c r="P69" i="7"/>
  <c r="O69" i="7"/>
  <c r="N69" i="7"/>
  <c r="M69" i="7"/>
  <c r="L69" i="7"/>
  <c r="K69" i="7"/>
  <c r="J69" i="7"/>
  <c r="I69" i="7"/>
  <c r="H69" i="7"/>
  <c r="G69" i="7"/>
  <c r="F69" i="7"/>
  <c r="AQ68" i="7"/>
  <c r="AP68" i="7"/>
  <c r="AO68" i="7"/>
  <c r="AN68" i="7"/>
  <c r="AM68" i="7"/>
  <c r="AL68" i="7"/>
  <c r="AK68" i="7"/>
  <c r="AJ68" i="7"/>
  <c r="AI68" i="7"/>
  <c r="AH68" i="7"/>
  <c r="AG68" i="7"/>
  <c r="AF68" i="7"/>
  <c r="AE68" i="7"/>
  <c r="AD68" i="7"/>
  <c r="AC68" i="7"/>
  <c r="AB68" i="7"/>
  <c r="AA68" i="7"/>
  <c r="Z68" i="7"/>
  <c r="Y68" i="7"/>
  <c r="V68" i="7"/>
  <c r="U68" i="7"/>
  <c r="T68" i="7"/>
  <c r="S68" i="7"/>
  <c r="R68" i="7"/>
  <c r="Q68" i="7"/>
  <c r="P68" i="7"/>
  <c r="O68" i="7"/>
  <c r="N68" i="7"/>
  <c r="M68" i="7"/>
  <c r="L68" i="7"/>
  <c r="K68" i="7"/>
  <c r="J68" i="7"/>
  <c r="I68" i="7"/>
  <c r="H68" i="7"/>
  <c r="G68" i="7"/>
  <c r="F68" i="7"/>
  <c r="AQ67" i="7"/>
  <c r="AP67" i="7"/>
  <c r="AO67" i="7"/>
  <c r="AN67" i="7"/>
  <c r="AM67" i="7"/>
  <c r="AL67" i="7"/>
  <c r="AK67" i="7"/>
  <c r="AJ67" i="7"/>
  <c r="AI67" i="7"/>
  <c r="AH67" i="7"/>
  <c r="AG67" i="7"/>
  <c r="AF67" i="7"/>
  <c r="AE67" i="7"/>
  <c r="AD67" i="7"/>
  <c r="AC67" i="7"/>
  <c r="AB67" i="7"/>
  <c r="AA67" i="7"/>
  <c r="Z67" i="7"/>
  <c r="Y67" i="7"/>
  <c r="V67" i="7"/>
  <c r="U67" i="7"/>
  <c r="T67" i="7"/>
  <c r="S67" i="7"/>
  <c r="R67" i="7"/>
  <c r="Q67" i="7"/>
  <c r="P67" i="7"/>
  <c r="O67" i="7"/>
  <c r="N67" i="7"/>
  <c r="M67" i="7"/>
  <c r="L67" i="7"/>
  <c r="K67" i="7"/>
  <c r="J67" i="7"/>
  <c r="I67" i="7"/>
  <c r="H67" i="7"/>
  <c r="G67" i="7"/>
  <c r="F67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B66" i="7"/>
  <c r="AA66" i="7"/>
  <c r="Z66" i="7"/>
  <c r="Y66" i="7"/>
  <c r="V66" i="7"/>
  <c r="U66" i="7"/>
  <c r="T66" i="7"/>
  <c r="S66" i="7"/>
  <c r="R66" i="7"/>
  <c r="Q66" i="7"/>
  <c r="P66" i="7"/>
  <c r="O66" i="7"/>
  <c r="N66" i="7"/>
  <c r="M66" i="7"/>
  <c r="L66" i="7"/>
  <c r="K66" i="7"/>
  <c r="J66" i="7"/>
  <c r="I66" i="7"/>
  <c r="H66" i="7"/>
  <c r="G66" i="7"/>
  <c r="F66" i="7"/>
  <c r="AQ65" i="7"/>
  <c r="AP65" i="7"/>
  <c r="AO65" i="7"/>
  <c r="AN65" i="7"/>
  <c r="AM65" i="7"/>
  <c r="AL65" i="7"/>
  <c r="AK65" i="7"/>
  <c r="AJ65" i="7"/>
  <c r="AI65" i="7"/>
  <c r="AH65" i="7"/>
  <c r="AG65" i="7"/>
  <c r="AF65" i="7"/>
  <c r="AE65" i="7"/>
  <c r="AD65" i="7"/>
  <c r="AC65" i="7"/>
  <c r="AB65" i="7"/>
  <c r="AA65" i="7"/>
  <c r="Z65" i="7"/>
  <c r="Y65" i="7"/>
  <c r="V65" i="7"/>
  <c r="U65" i="7"/>
  <c r="T65" i="7"/>
  <c r="S65" i="7"/>
  <c r="R65" i="7"/>
  <c r="Q65" i="7"/>
  <c r="P65" i="7"/>
  <c r="O65" i="7"/>
  <c r="N65" i="7"/>
  <c r="M65" i="7"/>
  <c r="L65" i="7"/>
  <c r="K65" i="7"/>
  <c r="J65" i="7"/>
  <c r="I65" i="7"/>
  <c r="H65" i="7"/>
  <c r="G65" i="7"/>
  <c r="F65" i="7"/>
  <c r="AQ64" i="7"/>
  <c r="AP64" i="7"/>
  <c r="AO64" i="7"/>
  <c r="AN64" i="7"/>
  <c r="AM64" i="7"/>
  <c r="AL64" i="7"/>
  <c r="AK64" i="7"/>
  <c r="AJ64" i="7"/>
  <c r="AI64" i="7"/>
  <c r="AH64" i="7"/>
  <c r="AG64" i="7"/>
  <c r="AF64" i="7"/>
  <c r="AE64" i="7"/>
  <c r="AD64" i="7"/>
  <c r="AC64" i="7"/>
  <c r="AB64" i="7"/>
  <c r="AA64" i="7"/>
  <c r="Z64" i="7"/>
  <c r="Y64" i="7"/>
  <c r="V64" i="7"/>
  <c r="U64" i="7"/>
  <c r="T64" i="7"/>
  <c r="S64" i="7"/>
  <c r="R64" i="7"/>
  <c r="Q64" i="7"/>
  <c r="P64" i="7"/>
  <c r="O64" i="7"/>
  <c r="N64" i="7"/>
  <c r="M64" i="7"/>
  <c r="L64" i="7"/>
  <c r="K64" i="7"/>
  <c r="J64" i="7"/>
  <c r="I64" i="7"/>
  <c r="H64" i="7"/>
  <c r="G64" i="7"/>
  <c r="F64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AQ62" i="7"/>
  <c r="AP62" i="7"/>
  <c r="AO62" i="7"/>
  <c r="AN62" i="7"/>
  <c r="AM62" i="7"/>
  <c r="AL62" i="7"/>
  <c r="AK62" i="7"/>
  <c r="AJ62" i="7"/>
  <c r="AI62" i="7"/>
  <c r="AH62" i="7"/>
  <c r="AG62" i="7"/>
  <c r="AF62" i="7"/>
  <c r="AE62" i="7"/>
  <c r="AD62" i="7"/>
  <c r="AC62" i="7"/>
  <c r="AB62" i="7"/>
  <c r="AA62" i="7"/>
  <c r="Z62" i="7"/>
  <c r="Y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AQ61" i="7"/>
  <c r="AP61" i="7"/>
  <c r="AO61" i="7"/>
  <c r="AN61" i="7"/>
  <c r="AM61" i="7"/>
  <c r="AL61" i="7"/>
  <c r="AK61" i="7"/>
  <c r="AJ61" i="7"/>
  <c r="AI61" i="7"/>
  <c r="AH61" i="7"/>
  <c r="AG61" i="7"/>
  <c r="AF61" i="7"/>
  <c r="AE61" i="7"/>
  <c r="AD61" i="7"/>
  <c r="AC61" i="7"/>
  <c r="AB61" i="7"/>
  <c r="AA61" i="7"/>
  <c r="Z61" i="7"/>
  <c r="Y61" i="7"/>
  <c r="V61" i="7"/>
  <c r="U61" i="7"/>
  <c r="T61" i="7"/>
  <c r="S61" i="7"/>
  <c r="R61" i="7"/>
  <c r="Q61" i="7"/>
  <c r="P61" i="7"/>
  <c r="O61" i="7"/>
  <c r="N61" i="7"/>
  <c r="M61" i="7"/>
  <c r="L61" i="7"/>
  <c r="K61" i="7"/>
  <c r="J61" i="7"/>
  <c r="I61" i="7"/>
  <c r="H61" i="7"/>
  <c r="G61" i="7"/>
  <c r="F61" i="7"/>
  <c r="AQ60" i="7"/>
  <c r="AP60" i="7"/>
  <c r="AO60" i="7"/>
  <c r="AN60" i="7"/>
  <c r="AM60" i="7"/>
  <c r="AL60" i="7"/>
  <c r="AK60" i="7"/>
  <c r="AJ60" i="7"/>
  <c r="AI60" i="7"/>
  <c r="AH60" i="7"/>
  <c r="AG60" i="7"/>
  <c r="AF60" i="7"/>
  <c r="AE60" i="7"/>
  <c r="AD60" i="7"/>
  <c r="AC60" i="7"/>
  <c r="AB60" i="7"/>
  <c r="AA60" i="7"/>
  <c r="Z60" i="7"/>
  <c r="Y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AQ59" i="7"/>
  <c r="AP59" i="7"/>
  <c r="AO59" i="7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A59" i="7"/>
  <c r="Z59" i="7"/>
  <c r="Y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AQ58" i="7"/>
  <c r="AP58" i="7"/>
  <c r="AO58" i="7"/>
  <c r="AN58" i="7"/>
  <c r="AM58" i="7"/>
  <c r="AL58" i="7"/>
  <c r="AK58" i="7"/>
  <c r="AJ58" i="7"/>
  <c r="AI58" i="7"/>
  <c r="AH58" i="7"/>
  <c r="AG58" i="7"/>
  <c r="AF58" i="7"/>
  <c r="AE58" i="7"/>
  <c r="AD58" i="7"/>
  <c r="AC58" i="7"/>
  <c r="AB58" i="7"/>
  <c r="AA58" i="7"/>
  <c r="Z58" i="7"/>
  <c r="Y58" i="7"/>
  <c r="V58" i="7"/>
  <c r="U58" i="7"/>
  <c r="T58" i="7"/>
  <c r="S58" i="7"/>
  <c r="R58" i="7"/>
  <c r="Q58" i="7"/>
  <c r="P58" i="7"/>
  <c r="O58" i="7"/>
  <c r="N58" i="7"/>
  <c r="M58" i="7"/>
  <c r="L58" i="7"/>
  <c r="K58" i="7"/>
  <c r="J58" i="7"/>
  <c r="I58" i="7"/>
  <c r="H58" i="7"/>
  <c r="G58" i="7"/>
  <c r="F58" i="7"/>
  <c r="AQ57" i="7"/>
  <c r="AP57" i="7"/>
  <c r="AO57" i="7"/>
  <c r="AN57" i="7"/>
  <c r="AM57" i="7"/>
  <c r="AL57" i="7"/>
  <c r="AK57" i="7"/>
  <c r="AJ57" i="7"/>
  <c r="AI57" i="7"/>
  <c r="AH57" i="7"/>
  <c r="AG57" i="7"/>
  <c r="AF57" i="7"/>
  <c r="AE57" i="7"/>
  <c r="AD57" i="7"/>
  <c r="AC57" i="7"/>
  <c r="AB57" i="7"/>
  <c r="AA57" i="7"/>
  <c r="Z57" i="7"/>
  <c r="Y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AQ56" i="7"/>
  <c r="AP56" i="7"/>
  <c r="AO56" i="7"/>
  <c r="AN56" i="7"/>
  <c r="AM56" i="7"/>
  <c r="AL56" i="7"/>
  <c r="AK56" i="7"/>
  <c r="AJ56" i="7"/>
  <c r="AI56" i="7"/>
  <c r="AH56" i="7"/>
  <c r="AG56" i="7"/>
  <c r="AF56" i="7"/>
  <c r="AE56" i="7"/>
  <c r="AD56" i="7"/>
  <c r="AC56" i="7"/>
  <c r="AB56" i="7"/>
  <c r="AA56" i="7"/>
  <c r="Z56" i="7"/>
  <c r="Y56" i="7"/>
  <c r="V56" i="7"/>
  <c r="U56" i="7"/>
  <c r="T56" i="7"/>
  <c r="S56" i="7"/>
  <c r="R56" i="7"/>
  <c r="Q56" i="7"/>
  <c r="P56" i="7"/>
  <c r="O56" i="7"/>
  <c r="N56" i="7"/>
  <c r="M56" i="7"/>
  <c r="L56" i="7"/>
  <c r="K56" i="7"/>
  <c r="J56" i="7"/>
  <c r="I56" i="7"/>
  <c r="H56" i="7"/>
  <c r="G56" i="7"/>
  <c r="F56" i="7"/>
  <c r="AQ55" i="7"/>
  <c r="AP55" i="7"/>
  <c r="AO55" i="7"/>
  <c r="AN55" i="7"/>
  <c r="AM55" i="7"/>
  <c r="AL55" i="7"/>
  <c r="AK55" i="7"/>
  <c r="AJ55" i="7"/>
  <c r="AI55" i="7"/>
  <c r="AH55" i="7"/>
  <c r="AG55" i="7"/>
  <c r="AF55" i="7"/>
  <c r="AE55" i="7"/>
  <c r="AD55" i="7"/>
  <c r="AC55" i="7"/>
  <c r="AB55" i="7"/>
  <c r="AA55" i="7"/>
  <c r="Z55" i="7"/>
  <c r="Y55" i="7"/>
  <c r="V55" i="7"/>
  <c r="U55" i="7"/>
  <c r="T55" i="7"/>
  <c r="S55" i="7"/>
  <c r="R55" i="7"/>
  <c r="Q55" i="7"/>
  <c r="P55" i="7"/>
  <c r="O55" i="7"/>
  <c r="N55" i="7"/>
  <c r="M55" i="7"/>
  <c r="L55" i="7"/>
  <c r="K55" i="7"/>
  <c r="J55" i="7"/>
  <c r="I55" i="7"/>
  <c r="H55" i="7"/>
  <c r="G55" i="7"/>
  <c r="F55" i="7"/>
  <c r="AQ54" i="7"/>
  <c r="AP54" i="7"/>
  <c r="AO54" i="7"/>
  <c r="AN54" i="7"/>
  <c r="AM54" i="7"/>
  <c r="AL54" i="7"/>
  <c r="AK54" i="7"/>
  <c r="AJ54" i="7"/>
  <c r="AI54" i="7"/>
  <c r="AH54" i="7"/>
  <c r="AG54" i="7"/>
  <c r="AF54" i="7"/>
  <c r="AE54" i="7"/>
  <c r="AD54" i="7"/>
  <c r="AC54" i="7"/>
  <c r="AB54" i="7"/>
  <c r="AA54" i="7"/>
  <c r="Z54" i="7"/>
  <c r="Y54" i="7"/>
  <c r="V54" i="7"/>
  <c r="U54" i="7"/>
  <c r="T54" i="7"/>
  <c r="S54" i="7"/>
  <c r="R54" i="7"/>
  <c r="Q54" i="7"/>
  <c r="P54" i="7"/>
  <c r="O54" i="7"/>
  <c r="N54" i="7"/>
  <c r="M54" i="7"/>
  <c r="L54" i="7"/>
  <c r="K54" i="7"/>
  <c r="J54" i="7"/>
  <c r="I54" i="7"/>
  <c r="H54" i="7"/>
  <c r="G54" i="7"/>
  <c r="F54" i="7"/>
  <c r="AQ53" i="7"/>
  <c r="AP53" i="7"/>
  <c r="AO53" i="7"/>
  <c r="AN53" i="7"/>
  <c r="AM53" i="7"/>
  <c r="AL53" i="7"/>
  <c r="AK53" i="7"/>
  <c r="AJ53" i="7"/>
  <c r="AI53" i="7"/>
  <c r="AH53" i="7"/>
  <c r="AG53" i="7"/>
  <c r="AF53" i="7"/>
  <c r="AE53" i="7"/>
  <c r="AD53" i="7"/>
  <c r="AC53" i="7"/>
  <c r="AB53" i="7"/>
  <c r="AA53" i="7"/>
  <c r="Z53" i="7"/>
  <c r="Y53" i="7"/>
  <c r="V53" i="7"/>
  <c r="U53" i="7"/>
  <c r="T53" i="7"/>
  <c r="S53" i="7"/>
  <c r="R53" i="7"/>
  <c r="Q53" i="7"/>
  <c r="P53" i="7"/>
  <c r="O53" i="7"/>
  <c r="N53" i="7"/>
  <c r="M53" i="7"/>
  <c r="L53" i="7"/>
  <c r="K53" i="7"/>
  <c r="J53" i="7"/>
  <c r="I53" i="7"/>
  <c r="H53" i="7"/>
  <c r="G53" i="7"/>
  <c r="F53" i="7"/>
  <c r="AQ52" i="7"/>
  <c r="AP52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AQ51" i="7"/>
  <c r="AP51" i="7"/>
  <c r="AO51" i="7"/>
  <c r="AN51" i="7"/>
  <c r="AM51" i="7"/>
  <c r="AL51" i="7"/>
  <c r="AK51" i="7"/>
  <c r="AJ51" i="7"/>
  <c r="AI51" i="7"/>
  <c r="AH51" i="7"/>
  <c r="AG51" i="7"/>
  <c r="AF51" i="7"/>
  <c r="AE51" i="7"/>
  <c r="AD51" i="7"/>
  <c r="AC51" i="7"/>
  <c r="AB51" i="7"/>
  <c r="AA51" i="7"/>
  <c r="Z51" i="7"/>
  <c r="Y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AQ50" i="7"/>
  <c r="AP50" i="7"/>
  <c r="AO50" i="7"/>
  <c r="AN50" i="7"/>
  <c r="AM50" i="7"/>
  <c r="AL50" i="7"/>
  <c r="AK50" i="7"/>
  <c r="AJ50" i="7"/>
  <c r="AI50" i="7"/>
  <c r="AH50" i="7"/>
  <c r="AG50" i="7"/>
  <c r="AF50" i="7"/>
  <c r="AE50" i="7"/>
  <c r="AD50" i="7"/>
  <c r="AC50" i="7"/>
  <c r="AB50" i="7"/>
  <c r="AA50" i="7"/>
  <c r="Z50" i="7"/>
  <c r="Y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AQ48" i="7"/>
  <c r="AP48" i="7"/>
  <c r="AO48" i="7"/>
  <c r="AN48" i="7"/>
  <c r="AM48" i="7"/>
  <c r="AL48" i="7"/>
  <c r="AK48" i="7"/>
  <c r="AJ48" i="7"/>
  <c r="AI48" i="7"/>
  <c r="AH48" i="7"/>
  <c r="AG48" i="7"/>
  <c r="AF48" i="7"/>
  <c r="AE48" i="7"/>
  <c r="AD48" i="7"/>
  <c r="AC48" i="7"/>
  <c r="AB48" i="7"/>
  <c r="AA48" i="7"/>
  <c r="Z48" i="7"/>
  <c r="Y48" i="7"/>
  <c r="V48" i="7"/>
  <c r="U48" i="7"/>
  <c r="T48" i="7"/>
  <c r="S48" i="7"/>
  <c r="R48" i="7"/>
  <c r="Q48" i="7"/>
  <c r="P48" i="7"/>
  <c r="O48" i="7"/>
  <c r="N48" i="7"/>
  <c r="M48" i="7"/>
  <c r="L48" i="7"/>
  <c r="K48" i="7"/>
  <c r="J48" i="7"/>
  <c r="I48" i="7"/>
  <c r="H48" i="7"/>
  <c r="G48" i="7"/>
  <c r="F48" i="7"/>
  <c r="AQ47" i="7"/>
  <c r="AP47" i="7"/>
  <c r="AO47" i="7"/>
  <c r="AN47" i="7"/>
  <c r="AM47" i="7"/>
  <c r="AL47" i="7"/>
  <c r="AK47" i="7"/>
  <c r="AJ47" i="7"/>
  <c r="AI47" i="7"/>
  <c r="AH47" i="7"/>
  <c r="AG47" i="7"/>
  <c r="AF47" i="7"/>
  <c r="AE47" i="7"/>
  <c r="AD47" i="7"/>
  <c r="AC47" i="7"/>
  <c r="AB47" i="7"/>
  <c r="AA47" i="7"/>
  <c r="Z47" i="7"/>
  <c r="Y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AQ46" i="7"/>
  <c r="AP46" i="7"/>
  <c r="AO46" i="7"/>
  <c r="AN46" i="7"/>
  <c r="AM46" i="7"/>
  <c r="AL46" i="7"/>
  <c r="AK46" i="7"/>
  <c r="AJ46" i="7"/>
  <c r="AI46" i="7"/>
  <c r="AH46" i="7"/>
  <c r="AG46" i="7"/>
  <c r="AF46" i="7"/>
  <c r="AE46" i="7"/>
  <c r="AD46" i="7"/>
  <c r="AC46" i="7"/>
  <c r="AB46" i="7"/>
  <c r="AA46" i="7"/>
  <c r="Z46" i="7"/>
  <c r="Y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A46" i="7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A45" i="7"/>
  <c r="Z45" i="7"/>
  <c r="Y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AL42" i="7"/>
  <c r="AI42" i="7"/>
  <c r="AF42" i="7"/>
  <c r="AC42" i="7"/>
  <c r="Z42" i="7"/>
  <c r="U42" i="7"/>
  <c r="F42" i="7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M46" i="1"/>
  <c r="AN46" i="1"/>
  <c r="AO46" i="1"/>
  <c r="AM47" i="1"/>
  <c r="AN47" i="1"/>
  <c r="AO47" i="1"/>
  <c r="AM48" i="1"/>
  <c r="AN48" i="1"/>
  <c r="AO48" i="1"/>
  <c r="AM49" i="1"/>
  <c r="AN49" i="1"/>
  <c r="AO49" i="1"/>
  <c r="AM50" i="1"/>
  <c r="AN50" i="1"/>
  <c r="AO50" i="1"/>
  <c r="AM51" i="1"/>
  <c r="AN51" i="1"/>
  <c r="AO51" i="1"/>
  <c r="AM52" i="1"/>
  <c r="AN52" i="1"/>
  <c r="AO52" i="1"/>
  <c r="AM53" i="1"/>
  <c r="AN53" i="1"/>
  <c r="AO53" i="1"/>
  <c r="AM54" i="1"/>
  <c r="AN54" i="1"/>
  <c r="AO54" i="1"/>
  <c r="AM55" i="1"/>
  <c r="AN55" i="1"/>
  <c r="AO55" i="1"/>
  <c r="AM56" i="1"/>
  <c r="AN56" i="1"/>
  <c r="AO56" i="1"/>
  <c r="AM57" i="1"/>
  <c r="AN57" i="1"/>
  <c r="AO57" i="1"/>
  <c r="AM58" i="1"/>
  <c r="AN58" i="1"/>
  <c r="AO58" i="1"/>
  <c r="AM59" i="1"/>
  <c r="AN59" i="1"/>
  <c r="AO59" i="1"/>
  <c r="AM60" i="1"/>
  <c r="AN60" i="1"/>
  <c r="AO60" i="1"/>
  <c r="AM61" i="1"/>
  <c r="AN61" i="1"/>
  <c r="AO61" i="1"/>
  <c r="AM62" i="1"/>
  <c r="AN62" i="1"/>
  <c r="AO62" i="1"/>
  <c r="AM63" i="1"/>
  <c r="AN63" i="1"/>
  <c r="AO63" i="1"/>
  <c r="AM64" i="1"/>
  <c r="AN64" i="1"/>
  <c r="AO64" i="1"/>
  <c r="AM65" i="1"/>
  <c r="AN65" i="1"/>
  <c r="AO65" i="1"/>
  <c r="AM66" i="1"/>
  <c r="AN66" i="1"/>
  <c r="AO66" i="1"/>
  <c r="AM67" i="1"/>
  <c r="AN67" i="1"/>
  <c r="AO67" i="1"/>
  <c r="AM68" i="1"/>
  <c r="AN68" i="1"/>
  <c r="AO68" i="1"/>
  <c r="AM69" i="1"/>
  <c r="AN69" i="1"/>
  <c r="AO69" i="1"/>
  <c r="AM70" i="1"/>
  <c r="AN70" i="1"/>
  <c r="AO70" i="1"/>
  <c r="AM71" i="1"/>
  <c r="AN71" i="1"/>
  <c r="AO71" i="1"/>
  <c r="AM72" i="1"/>
  <c r="AN72" i="1"/>
  <c r="AO72" i="1"/>
  <c r="AM73" i="1"/>
  <c r="AN73" i="1"/>
  <c r="AO73" i="1"/>
  <c r="AM74" i="1"/>
  <c r="AN74" i="1"/>
  <c r="AO74" i="1"/>
  <c r="AM75" i="1"/>
  <c r="AN75" i="1"/>
  <c r="AO75" i="1"/>
  <c r="AM76" i="1"/>
  <c r="AN76" i="1"/>
  <c r="AO76" i="1"/>
  <c r="AM77" i="1"/>
  <c r="AN77" i="1"/>
  <c r="AO77" i="1"/>
  <c r="AM78" i="1"/>
  <c r="AN78" i="1"/>
  <c r="AO78" i="1"/>
  <c r="AM79" i="1"/>
  <c r="AN79" i="1"/>
  <c r="AO79" i="1"/>
  <c r="AM80" i="1"/>
  <c r="AN80" i="1"/>
  <c r="AO80" i="1"/>
  <c r="AM81" i="1"/>
  <c r="AN81" i="1"/>
  <c r="AO81" i="1"/>
  <c r="AM82" i="1"/>
  <c r="AN82" i="1"/>
  <c r="AO82" i="1"/>
  <c r="AM83" i="1"/>
  <c r="AN83" i="1"/>
  <c r="AO83" i="1"/>
  <c r="AO45" i="1"/>
  <c r="AN45" i="1"/>
  <c r="AM45" i="1"/>
  <c r="AJ42" i="1"/>
  <c r="AG42" i="1"/>
  <c r="AD42" i="1"/>
  <c r="AA42" i="1"/>
  <c r="X42" i="1"/>
  <c r="AD46" i="1"/>
  <c r="AE46" i="1"/>
  <c r="AF46" i="1"/>
  <c r="AG46" i="1"/>
  <c r="AH46" i="1"/>
  <c r="AI46" i="1"/>
  <c r="AJ46" i="1"/>
  <c r="AK46" i="1"/>
  <c r="AL46" i="1"/>
  <c r="AD47" i="1"/>
  <c r="AE47" i="1"/>
  <c r="AF47" i="1"/>
  <c r="AG47" i="1"/>
  <c r="AH47" i="1"/>
  <c r="AI47" i="1"/>
  <c r="AJ47" i="1"/>
  <c r="AK47" i="1"/>
  <c r="AL47" i="1"/>
  <c r="AD48" i="1"/>
  <c r="AE48" i="1"/>
  <c r="AF48" i="1"/>
  <c r="AG48" i="1"/>
  <c r="AH48" i="1"/>
  <c r="AI48" i="1"/>
  <c r="AJ48" i="1"/>
  <c r="AK48" i="1"/>
  <c r="AL48" i="1"/>
  <c r="AD49" i="1"/>
  <c r="AE49" i="1"/>
  <c r="AF49" i="1"/>
  <c r="AG49" i="1"/>
  <c r="AH49" i="1"/>
  <c r="AI49" i="1"/>
  <c r="AJ49" i="1"/>
  <c r="AK49" i="1"/>
  <c r="AL49" i="1"/>
  <c r="AD50" i="1"/>
  <c r="AE50" i="1"/>
  <c r="AF50" i="1"/>
  <c r="AG50" i="1"/>
  <c r="AH50" i="1"/>
  <c r="AI50" i="1"/>
  <c r="AJ50" i="1"/>
  <c r="AK50" i="1"/>
  <c r="AL50" i="1"/>
  <c r="AD51" i="1"/>
  <c r="AE51" i="1"/>
  <c r="AF51" i="1"/>
  <c r="AG51" i="1"/>
  <c r="AH51" i="1"/>
  <c r="AI51" i="1"/>
  <c r="AJ51" i="1"/>
  <c r="AK51" i="1"/>
  <c r="AL51" i="1"/>
  <c r="AD52" i="1"/>
  <c r="AE52" i="1"/>
  <c r="AF52" i="1"/>
  <c r="AG52" i="1"/>
  <c r="AH52" i="1"/>
  <c r="AI52" i="1"/>
  <c r="AJ52" i="1"/>
  <c r="AK52" i="1"/>
  <c r="AL52" i="1"/>
  <c r="AD53" i="1"/>
  <c r="AE53" i="1"/>
  <c r="AF53" i="1"/>
  <c r="AG53" i="1"/>
  <c r="AH53" i="1"/>
  <c r="AI53" i="1"/>
  <c r="AJ53" i="1"/>
  <c r="AK53" i="1"/>
  <c r="AL53" i="1"/>
  <c r="AD54" i="1"/>
  <c r="AE54" i="1"/>
  <c r="AF54" i="1"/>
  <c r="AG54" i="1"/>
  <c r="AH54" i="1"/>
  <c r="AI54" i="1"/>
  <c r="AJ54" i="1"/>
  <c r="AK54" i="1"/>
  <c r="AL54" i="1"/>
  <c r="AD55" i="1"/>
  <c r="AE55" i="1"/>
  <c r="AF55" i="1"/>
  <c r="AG55" i="1"/>
  <c r="AH55" i="1"/>
  <c r="AI55" i="1"/>
  <c r="AJ55" i="1"/>
  <c r="AK55" i="1"/>
  <c r="AL55" i="1"/>
  <c r="AD56" i="1"/>
  <c r="AE56" i="1"/>
  <c r="AF56" i="1"/>
  <c r="AG56" i="1"/>
  <c r="AH56" i="1"/>
  <c r="AI56" i="1"/>
  <c r="AJ56" i="1"/>
  <c r="AK56" i="1"/>
  <c r="AL56" i="1"/>
  <c r="AD57" i="1"/>
  <c r="AE57" i="1"/>
  <c r="AF57" i="1"/>
  <c r="AG57" i="1"/>
  <c r="AH57" i="1"/>
  <c r="AI57" i="1"/>
  <c r="AJ57" i="1"/>
  <c r="AK57" i="1"/>
  <c r="AL57" i="1"/>
  <c r="AD58" i="1"/>
  <c r="AE58" i="1"/>
  <c r="AF58" i="1"/>
  <c r="AG58" i="1"/>
  <c r="AH58" i="1"/>
  <c r="AI58" i="1"/>
  <c r="AJ58" i="1"/>
  <c r="AK58" i="1"/>
  <c r="AL58" i="1"/>
  <c r="AD59" i="1"/>
  <c r="AE59" i="1"/>
  <c r="AF59" i="1"/>
  <c r="AG59" i="1"/>
  <c r="AH59" i="1"/>
  <c r="AI59" i="1"/>
  <c r="AJ59" i="1"/>
  <c r="AK59" i="1"/>
  <c r="AL59" i="1"/>
  <c r="AD60" i="1"/>
  <c r="AE60" i="1"/>
  <c r="AF60" i="1"/>
  <c r="AG60" i="1"/>
  <c r="AH60" i="1"/>
  <c r="AI60" i="1"/>
  <c r="AJ60" i="1"/>
  <c r="AK60" i="1"/>
  <c r="AL60" i="1"/>
  <c r="AD61" i="1"/>
  <c r="AE61" i="1"/>
  <c r="AF61" i="1"/>
  <c r="AG61" i="1"/>
  <c r="AH61" i="1"/>
  <c r="AI61" i="1"/>
  <c r="AJ61" i="1"/>
  <c r="AK61" i="1"/>
  <c r="AL61" i="1"/>
  <c r="AD62" i="1"/>
  <c r="AE62" i="1"/>
  <c r="AF62" i="1"/>
  <c r="AG62" i="1"/>
  <c r="AH62" i="1"/>
  <c r="AI62" i="1"/>
  <c r="AJ62" i="1"/>
  <c r="AK62" i="1"/>
  <c r="AL62" i="1"/>
  <c r="AD63" i="1"/>
  <c r="AE63" i="1"/>
  <c r="AF63" i="1"/>
  <c r="AG63" i="1"/>
  <c r="AH63" i="1"/>
  <c r="AI63" i="1"/>
  <c r="AJ63" i="1"/>
  <c r="AK63" i="1"/>
  <c r="AL63" i="1"/>
  <c r="AD64" i="1"/>
  <c r="AE64" i="1"/>
  <c r="AF64" i="1"/>
  <c r="AG64" i="1"/>
  <c r="AH64" i="1"/>
  <c r="AI64" i="1"/>
  <c r="AJ64" i="1"/>
  <c r="AK64" i="1"/>
  <c r="AL64" i="1"/>
  <c r="AD65" i="1"/>
  <c r="AE65" i="1"/>
  <c r="AF65" i="1"/>
  <c r="AG65" i="1"/>
  <c r="AH65" i="1"/>
  <c r="AI65" i="1"/>
  <c r="AJ65" i="1"/>
  <c r="AK65" i="1"/>
  <c r="AL65" i="1"/>
  <c r="AD66" i="1"/>
  <c r="AE66" i="1"/>
  <c r="AF66" i="1"/>
  <c r="AG66" i="1"/>
  <c r="AH66" i="1"/>
  <c r="AI66" i="1"/>
  <c r="AJ66" i="1"/>
  <c r="AK66" i="1"/>
  <c r="AL66" i="1"/>
  <c r="AD67" i="1"/>
  <c r="AE67" i="1"/>
  <c r="AF67" i="1"/>
  <c r="AG67" i="1"/>
  <c r="AH67" i="1"/>
  <c r="AI67" i="1"/>
  <c r="AJ67" i="1"/>
  <c r="AK67" i="1"/>
  <c r="AL67" i="1"/>
  <c r="AD68" i="1"/>
  <c r="AE68" i="1"/>
  <c r="AF68" i="1"/>
  <c r="AG68" i="1"/>
  <c r="AH68" i="1"/>
  <c r="AI68" i="1"/>
  <c r="AJ68" i="1"/>
  <c r="AK68" i="1"/>
  <c r="AL68" i="1"/>
  <c r="AD69" i="1"/>
  <c r="AE69" i="1"/>
  <c r="AF69" i="1"/>
  <c r="AG69" i="1"/>
  <c r="AH69" i="1"/>
  <c r="AI69" i="1"/>
  <c r="AJ69" i="1"/>
  <c r="AK69" i="1"/>
  <c r="AL69" i="1"/>
  <c r="AD70" i="1"/>
  <c r="AE70" i="1"/>
  <c r="AF70" i="1"/>
  <c r="AG70" i="1"/>
  <c r="AH70" i="1"/>
  <c r="AI70" i="1"/>
  <c r="AJ70" i="1"/>
  <c r="AK70" i="1"/>
  <c r="AL70" i="1"/>
  <c r="AD71" i="1"/>
  <c r="AE71" i="1"/>
  <c r="AF71" i="1"/>
  <c r="AG71" i="1"/>
  <c r="AH71" i="1"/>
  <c r="AI71" i="1"/>
  <c r="AJ71" i="1"/>
  <c r="AK71" i="1"/>
  <c r="AL71" i="1"/>
  <c r="AD72" i="1"/>
  <c r="AE72" i="1"/>
  <c r="AF72" i="1"/>
  <c r="AG72" i="1"/>
  <c r="AH72" i="1"/>
  <c r="AI72" i="1"/>
  <c r="AJ72" i="1"/>
  <c r="AK72" i="1"/>
  <c r="AL72" i="1"/>
  <c r="AD73" i="1"/>
  <c r="AE73" i="1"/>
  <c r="AF73" i="1"/>
  <c r="AG73" i="1"/>
  <c r="AH73" i="1"/>
  <c r="AI73" i="1"/>
  <c r="AJ73" i="1"/>
  <c r="AK73" i="1"/>
  <c r="AL73" i="1"/>
  <c r="AD74" i="1"/>
  <c r="AE74" i="1"/>
  <c r="AF74" i="1"/>
  <c r="AG74" i="1"/>
  <c r="AH74" i="1"/>
  <c r="AI74" i="1"/>
  <c r="AJ74" i="1"/>
  <c r="AK74" i="1"/>
  <c r="AL74" i="1"/>
  <c r="AD75" i="1"/>
  <c r="AE75" i="1"/>
  <c r="AF75" i="1"/>
  <c r="AG75" i="1"/>
  <c r="AH75" i="1"/>
  <c r="AI75" i="1"/>
  <c r="AJ75" i="1"/>
  <c r="AK75" i="1"/>
  <c r="AL75" i="1"/>
  <c r="AD76" i="1"/>
  <c r="AE76" i="1"/>
  <c r="AF76" i="1"/>
  <c r="AG76" i="1"/>
  <c r="AH76" i="1"/>
  <c r="AI76" i="1"/>
  <c r="AJ76" i="1"/>
  <c r="AK76" i="1"/>
  <c r="AL76" i="1"/>
  <c r="AD77" i="1"/>
  <c r="AE77" i="1"/>
  <c r="AF77" i="1"/>
  <c r="AG77" i="1"/>
  <c r="AH77" i="1"/>
  <c r="AI77" i="1"/>
  <c r="AJ77" i="1"/>
  <c r="AK77" i="1"/>
  <c r="AL77" i="1"/>
  <c r="AD78" i="1"/>
  <c r="AE78" i="1"/>
  <c r="AF78" i="1"/>
  <c r="AG78" i="1"/>
  <c r="AH78" i="1"/>
  <c r="AI78" i="1"/>
  <c r="AJ78" i="1"/>
  <c r="AK78" i="1"/>
  <c r="AL78" i="1"/>
  <c r="AD79" i="1"/>
  <c r="AE79" i="1"/>
  <c r="AF79" i="1"/>
  <c r="AG79" i="1"/>
  <c r="AH79" i="1"/>
  <c r="AI79" i="1"/>
  <c r="AJ79" i="1"/>
  <c r="AK79" i="1"/>
  <c r="AL79" i="1"/>
  <c r="AD80" i="1"/>
  <c r="AE80" i="1"/>
  <c r="AF80" i="1"/>
  <c r="AG80" i="1"/>
  <c r="AH80" i="1"/>
  <c r="AI80" i="1"/>
  <c r="AJ80" i="1"/>
  <c r="AK80" i="1"/>
  <c r="AL80" i="1"/>
  <c r="AD81" i="1"/>
  <c r="AE81" i="1"/>
  <c r="AF81" i="1"/>
  <c r="AG81" i="1"/>
  <c r="AH81" i="1"/>
  <c r="AI81" i="1"/>
  <c r="AJ81" i="1"/>
  <c r="AK81" i="1"/>
  <c r="AL81" i="1"/>
  <c r="AD82" i="1"/>
  <c r="AE82" i="1"/>
  <c r="AF82" i="1"/>
  <c r="AG82" i="1"/>
  <c r="AH82" i="1"/>
  <c r="AI82" i="1"/>
  <c r="AJ82" i="1"/>
  <c r="AK82" i="1"/>
  <c r="AL82" i="1"/>
  <c r="AD83" i="1"/>
  <c r="AE83" i="1"/>
  <c r="AF83" i="1"/>
  <c r="AG83" i="1"/>
  <c r="AH83" i="1"/>
  <c r="AI83" i="1"/>
  <c r="AJ83" i="1"/>
  <c r="AK83" i="1"/>
  <c r="AL83" i="1"/>
  <c r="AE45" i="1"/>
  <c r="AF45" i="1"/>
  <c r="AG45" i="1"/>
  <c r="AH45" i="1"/>
  <c r="AI45" i="1"/>
  <c r="AJ45" i="1"/>
  <c r="AK45" i="1"/>
  <c r="AL45" i="1"/>
  <c r="AD45" i="1"/>
  <c r="AA46" i="1"/>
  <c r="AB46" i="1"/>
  <c r="AC46" i="1"/>
  <c r="AA47" i="1"/>
  <c r="AB47" i="1"/>
  <c r="AC47" i="1"/>
  <c r="AA48" i="1"/>
  <c r="AB48" i="1"/>
  <c r="AC48" i="1"/>
  <c r="AA49" i="1"/>
  <c r="AB49" i="1"/>
  <c r="AC49" i="1"/>
  <c r="AA50" i="1"/>
  <c r="AB50" i="1"/>
  <c r="AC50" i="1"/>
  <c r="AA51" i="1"/>
  <c r="AB51" i="1"/>
  <c r="AC51" i="1"/>
  <c r="AA52" i="1"/>
  <c r="AB52" i="1"/>
  <c r="AC52" i="1"/>
  <c r="AA53" i="1"/>
  <c r="AB53" i="1"/>
  <c r="AC53" i="1"/>
  <c r="AA54" i="1"/>
  <c r="AB54" i="1"/>
  <c r="AC54" i="1"/>
  <c r="AA55" i="1"/>
  <c r="AB55" i="1"/>
  <c r="AC55" i="1"/>
  <c r="AA56" i="1"/>
  <c r="AB56" i="1"/>
  <c r="AC56" i="1"/>
  <c r="AA57" i="1"/>
  <c r="AB57" i="1"/>
  <c r="AC57" i="1"/>
  <c r="AA58" i="1"/>
  <c r="AB58" i="1"/>
  <c r="AC58" i="1"/>
  <c r="AA59" i="1"/>
  <c r="AB59" i="1"/>
  <c r="AC59" i="1"/>
  <c r="AA60" i="1"/>
  <c r="AB60" i="1"/>
  <c r="AC60" i="1"/>
  <c r="AA61" i="1"/>
  <c r="AB61" i="1"/>
  <c r="AC61" i="1"/>
  <c r="AA62" i="1"/>
  <c r="AB62" i="1"/>
  <c r="AC62" i="1"/>
  <c r="AA63" i="1"/>
  <c r="AB63" i="1"/>
  <c r="AC63" i="1"/>
  <c r="AA64" i="1"/>
  <c r="AB64" i="1"/>
  <c r="AC64" i="1"/>
  <c r="AA65" i="1"/>
  <c r="AB65" i="1"/>
  <c r="AC65" i="1"/>
  <c r="AA66" i="1"/>
  <c r="AB66" i="1"/>
  <c r="AC66" i="1"/>
  <c r="AA67" i="1"/>
  <c r="AB67" i="1"/>
  <c r="AC67" i="1"/>
  <c r="AA68" i="1"/>
  <c r="AB68" i="1"/>
  <c r="AC68" i="1"/>
  <c r="AA69" i="1"/>
  <c r="AB69" i="1"/>
  <c r="AC69" i="1"/>
  <c r="AA70" i="1"/>
  <c r="AB70" i="1"/>
  <c r="AC70" i="1"/>
  <c r="AA71" i="1"/>
  <c r="AB71" i="1"/>
  <c r="AC71" i="1"/>
  <c r="AA72" i="1"/>
  <c r="AB72" i="1"/>
  <c r="AC72" i="1"/>
  <c r="AA73" i="1"/>
  <c r="AB73" i="1"/>
  <c r="AC73" i="1"/>
  <c r="AA74" i="1"/>
  <c r="AB74" i="1"/>
  <c r="AC74" i="1"/>
  <c r="AA75" i="1"/>
  <c r="AB75" i="1"/>
  <c r="AC75" i="1"/>
  <c r="AA76" i="1"/>
  <c r="AB76" i="1"/>
  <c r="AC76" i="1"/>
  <c r="AA77" i="1"/>
  <c r="AB77" i="1"/>
  <c r="AC77" i="1"/>
  <c r="AA78" i="1"/>
  <c r="AB78" i="1"/>
  <c r="AC78" i="1"/>
  <c r="AA79" i="1"/>
  <c r="AB79" i="1"/>
  <c r="AC79" i="1"/>
  <c r="AA80" i="1"/>
  <c r="AB80" i="1"/>
  <c r="AC80" i="1"/>
  <c r="AA81" i="1"/>
  <c r="AB81" i="1"/>
  <c r="AC81" i="1"/>
  <c r="AA82" i="1"/>
  <c r="AB82" i="1"/>
  <c r="AC82" i="1"/>
  <c r="AA83" i="1"/>
  <c r="AB83" i="1"/>
  <c r="AC83" i="1"/>
  <c r="AB45" i="1"/>
  <c r="AC45" i="1"/>
  <c r="AA45" i="1"/>
  <c r="X45" i="1"/>
  <c r="Y45" i="1"/>
  <c r="Z45" i="1"/>
  <c r="X46" i="1"/>
  <c r="Y46" i="1"/>
  <c r="Z46" i="1"/>
  <c r="X47" i="1"/>
  <c r="Y47" i="1"/>
  <c r="Z47" i="1"/>
  <c r="X48" i="1"/>
  <c r="Y48" i="1"/>
  <c r="Z48" i="1"/>
  <c r="X49" i="1"/>
  <c r="Y49" i="1"/>
  <c r="Z49" i="1"/>
  <c r="X50" i="1"/>
  <c r="Y50" i="1"/>
  <c r="Z50" i="1"/>
  <c r="X51" i="1"/>
  <c r="Y51" i="1"/>
  <c r="Z51" i="1"/>
  <c r="X52" i="1"/>
  <c r="Y52" i="1"/>
  <c r="Z52" i="1"/>
  <c r="X53" i="1"/>
  <c r="Y53" i="1"/>
  <c r="Z53" i="1"/>
  <c r="X54" i="1"/>
  <c r="Y54" i="1"/>
  <c r="Z54" i="1"/>
  <c r="X55" i="1"/>
  <c r="Y55" i="1"/>
  <c r="Z55" i="1"/>
  <c r="X56" i="1"/>
  <c r="Y56" i="1"/>
  <c r="Z56" i="1"/>
  <c r="X57" i="1"/>
  <c r="Y57" i="1"/>
  <c r="Z57" i="1"/>
  <c r="X58" i="1"/>
  <c r="Y58" i="1"/>
  <c r="Z58" i="1"/>
  <c r="X59" i="1"/>
  <c r="Y59" i="1"/>
  <c r="Z59" i="1"/>
  <c r="X60" i="1"/>
  <c r="Y60" i="1"/>
  <c r="Z60" i="1"/>
  <c r="X61" i="1"/>
  <c r="Y61" i="1"/>
  <c r="Z61" i="1"/>
  <c r="X62" i="1"/>
  <c r="Y62" i="1"/>
  <c r="Z62" i="1"/>
  <c r="X63" i="1"/>
  <c r="Y63" i="1"/>
  <c r="Z63" i="1"/>
  <c r="X64" i="1"/>
  <c r="Y64" i="1"/>
  <c r="Z64" i="1"/>
  <c r="X65" i="1"/>
  <c r="Y65" i="1"/>
  <c r="Z65" i="1"/>
  <c r="X66" i="1"/>
  <c r="Y66" i="1"/>
  <c r="Z66" i="1"/>
  <c r="X67" i="1"/>
  <c r="Y67" i="1"/>
  <c r="Z67" i="1"/>
  <c r="X68" i="1"/>
  <c r="Y68" i="1"/>
  <c r="Z68" i="1"/>
  <c r="X69" i="1"/>
  <c r="Y69" i="1"/>
  <c r="Z69" i="1"/>
  <c r="X70" i="1"/>
  <c r="Y70" i="1"/>
  <c r="Z70" i="1"/>
  <c r="X71" i="1"/>
  <c r="Y71" i="1"/>
  <c r="Z71" i="1"/>
  <c r="X72" i="1"/>
  <c r="Y72" i="1"/>
  <c r="Z72" i="1"/>
  <c r="X73" i="1"/>
  <c r="Y73" i="1"/>
  <c r="Z73" i="1"/>
  <c r="X74" i="1"/>
  <c r="Y74" i="1"/>
  <c r="Z74" i="1"/>
  <c r="X75" i="1"/>
  <c r="Y75" i="1"/>
  <c r="Z75" i="1"/>
  <c r="X76" i="1"/>
  <c r="Y76" i="1"/>
  <c r="Z76" i="1"/>
  <c r="X77" i="1"/>
  <c r="Y77" i="1"/>
  <c r="Z77" i="1"/>
  <c r="X78" i="1"/>
  <c r="Y78" i="1"/>
  <c r="Z78" i="1"/>
  <c r="X79" i="1"/>
  <c r="Y79" i="1"/>
  <c r="Z79" i="1"/>
  <c r="X80" i="1"/>
  <c r="Y80" i="1"/>
  <c r="Z80" i="1"/>
  <c r="X81" i="1"/>
  <c r="Y81" i="1"/>
  <c r="Z81" i="1"/>
  <c r="X82" i="1"/>
  <c r="Y82" i="1"/>
  <c r="Z82" i="1"/>
  <c r="X83" i="1"/>
  <c r="Y83" i="1"/>
  <c r="Z83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U60" i="1"/>
  <c r="V60" i="1"/>
  <c r="W60" i="1"/>
  <c r="U61" i="1"/>
  <c r="V61" i="1"/>
  <c r="W61" i="1"/>
  <c r="U62" i="1"/>
  <c r="V62" i="1"/>
  <c r="W62" i="1"/>
  <c r="U63" i="1"/>
  <c r="V63" i="1"/>
  <c r="W63" i="1"/>
  <c r="U64" i="1"/>
  <c r="V64" i="1"/>
  <c r="W64" i="1"/>
  <c r="U65" i="1"/>
  <c r="V65" i="1"/>
  <c r="W65" i="1"/>
  <c r="U66" i="1"/>
  <c r="V66" i="1"/>
  <c r="W66" i="1"/>
  <c r="U67" i="1"/>
  <c r="V67" i="1"/>
  <c r="W67" i="1"/>
  <c r="U68" i="1"/>
  <c r="V68" i="1"/>
  <c r="W68" i="1"/>
  <c r="U69" i="1"/>
  <c r="V69" i="1"/>
  <c r="W69" i="1"/>
  <c r="U70" i="1"/>
  <c r="V70" i="1"/>
  <c r="W70" i="1"/>
  <c r="U71" i="1"/>
  <c r="V71" i="1"/>
  <c r="W71" i="1"/>
  <c r="U72" i="1"/>
  <c r="V72" i="1"/>
  <c r="W72" i="1"/>
  <c r="U73" i="1"/>
  <c r="V73" i="1"/>
  <c r="W73" i="1"/>
  <c r="U74" i="1"/>
  <c r="V74" i="1"/>
  <c r="W74" i="1"/>
  <c r="U75" i="1"/>
  <c r="V75" i="1"/>
  <c r="W75" i="1"/>
  <c r="U76" i="1"/>
  <c r="V76" i="1"/>
  <c r="W76" i="1"/>
  <c r="U77" i="1"/>
  <c r="V77" i="1"/>
  <c r="W77" i="1"/>
  <c r="U78" i="1"/>
  <c r="V78" i="1"/>
  <c r="W78" i="1"/>
  <c r="U79" i="1"/>
  <c r="V79" i="1"/>
  <c r="W79" i="1"/>
  <c r="U80" i="1"/>
  <c r="V80" i="1"/>
  <c r="W80" i="1"/>
  <c r="U81" i="1"/>
  <c r="V81" i="1"/>
  <c r="W81" i="1"/>
  <c r="U82" i="1"/>
  <c r="V82" i="1"/>
  <c r="W82" i="1"/>
  <c r="U83" i="1"/>
  <c r="V83" i="1"/>
  <c r="W83" i="1"/>
  <c r="V45" i="1"/>
  <c r="W45" i="1"/>
  <c r="U45" i="1"/>
  <c r="D55" i="7" l="1"/>
  <c r="D59" i="5"/>
  <c r="D17" i="5" s="1"/>
  <c r="D76" i="5"/>
  <c r="D34" i="5" s="1"/>
  <c r="D71" i="5"/>
  <c r="D46" i="5"/>
  <c r="D4" i="5" s="1"/>
  <c r="D47" i="5"/>
  <c r="D5" i="5" s="1"/>
  <c r="D49" i="5"/>
  <c r="D57" i="5"/>
  <c r="D58" i="5"/>
  <c r="D16" i="5" s="1"/>
  <c r="D73" i="6"/>
  <c r="D31" i="6" s="1"/>
  <c r="D53" i="6"/>
  <c r="D55" i="6"/>
  <c r="D13" i="6" s="1"/>
  <c r="H25" i="2" s="1"/>
  <c r="D56" i="6"/>
  <c r="D14" i="6" s="1"/>
  <c r="H27" i="2" s="1"/>
  <c r="D82" i="7"/>
  <c r="E82" i="7" s="1"/>
  <c r="E40" i="7" s="1"/>
  <c r="D69" i="7"/>
  <c r="E69" i="7" s="1"/>
  <c r="E27" i="7" s="1"/>
  <c r="D73" i="7"/>
  <c r="D31" i="7" s="1"/>
  <c r="D51" i="7"/>
  <c r="E51" i="7" s="1"/>
  <c r="E9" i="7" s="1"/>
  <c r="D52" i="7"/>
  <c r="E52" i="7" s="1"/>
  <c r="E10" i="7" s="1"/>
  <c r="D53" i="7"/>
  <c r="D11" i="7" s="1"/>
  <c r="D9" i="7"/>
  <c r="D13" i="7"/>
  <c r="E57" i="5"/>
  <c r="E15" i="5" s="1"/>
  <c r="D15" i="5"/>
  <c r="D35" i="6"/>
  <c r="E77" i="6"/>
  <c r="E35" i="6" s="1"/>
  <c r="E76" i="5"/>
  <c r="E34" i="5" s="1"/>
  <c r="D15" i="6"/>
  <c r="E57" i="6"/>
  <c r="E15" i="6" s="1"/>
  <c r="D80" i="1"/>
  <c r="E80" i="1" s="1"/>
  <c r="C52" i="1"/>
  <c r="C10" i="5"/>
  <c r="C52" i="5" s="1"/>
  <c r="C56" i="1"/>
  <c r="C14" i="5"/>
  <c r="C56" i="5" s="1"/>
  <c r="C60" i="1"/>
  <c r="C18" i="5"/>
  <c r="C60" i="5" s="1"/>
  <c r="C64" i="1"/>
  <c r="C22" i="5"/>
  <c r="C64" i="5" s="1"/>
  <c r="C68" i="1"/>
  <c r="C26" i="5"/>
  <c r="C68" i="5" s="1"/>
  <c r="C72" i="1"/>
  <c r="C30" i="5"/>
  <c r="C72" i="5" s="1"/>
  <c r="C76" i="1"/>
  <c r="C34" i="5"/>
  <c r="C76" i="5" s="1"/>
  <c r="C80" i="1"/>
  <c r="C38" i="5"/>
  <c r="C80" i="5" s="1"/>
  <c r="B50" i="1"/>
  <c r="B8" i="5"/>
  <c r="B50" i="5" s="1"/>
  <c r="B54" i="1"/>
  <c r="B12" i="5"/>
  <c r="B54" i="5" s="1"/>
  <c r="B58" i="1"/>
  <c r="B16" i="5"/>
  <c r="B58" i="5" s="1"/>
  <c r="B62" i="1"/>
  <c r="B20" i="5"/>
  <c r="B62" i="5" s="1"/>
  <c r="B66" i="1"/>
  <c r="B24" i="5"/>
  <c r="B66" i="5" s="1"/>
  <c r="B70" i="1"/>
  <c r="B28" i="5"/>
  <c r="B70" i="5" s="1"/>
  <c r="B74" i="1"/>
  <c r="B32" i="5"/>
  <c r="B74" i="5" s="1"/>
  <c r="B78" i="1"/>
  <c r="B36" i="5"/>
  <c r="B78" i="5" s="1"/>
  <c r="B82" i="1"/>
  <c r="B40" i="5"/>
  <c r="B82" i="5" s="1"/>
  <c r="D83" i="6"/>
  <c r="D29" i="5"/>
  <c r="E71" i="5"/>
  <c r="E29" i="5" s="1"/>
  <c r="D48" i="1"/>
  <c r="D50" i="7"/>
  <c r="D63" i="7"/>
  <c r="D50" i="6"/>
  <c r="D65" i="6"/>
  <c r="D69" i="6"/>
  <c r="D72" i="6"/>
  <c r="D56" i="5"/>
  <c r="D65" i="5"/>
  <c r="D77" i="5"/>
  <c r="C57" i="1"/>
  <c r="C15" i="5"/>
  <c r="C57" i="5" s="1"/>
  <c r="C65" i="1"/>
  <c r="C23" i="5"/>
  <c r="C65" i="5" s="1"/>
  <c r="C73" i="1"/>
  <c r="C31" i="5"/>
  <c r="C73" i="5" s="1"/>
  <c r="C81" i="1"/>
  <c r="C39" i="5"/>
  <c r="C81" i="5" s="1"/>
  <c r="B55" i="1"/>
  <c r="B13" i="5"/>
  <c r="B55" i="5" s="1"/>
  <c r="B63" i="1"/>
  <c r="B21" i="5"/>
  <c r="B63" i="5" s="1"/>
  <c r="B71" i="1"/>
  <c r="B29" i="5"/>
  <c r="B71" i="5" s="1"/>
  <c r="B83" i="1"/>
  <c r="B41" i="5"/>
  <c r="B83" i="5" s="1"/>
  <c r="D59" i="7"/>
  <c r="D78" i="7"/>
  <c r="D45" i="6"/>
  <c r="D61" i="6"/>
  <c r="D45" i="5"/>
  <c r="D3" i="5" s="1"/>
  <c r="D63" i="5"/>
  <c r="D72" i="5"/>
  <c r="D80" i="5"/>
  <c r="D82" i="5"/>
  <c r="C51" i="1"/>
  <c r="C9" i="5"/>
  <c r="C51" i="5" s="1"/>
  <c r="C55" i="1"/>
  <c r="C13" i="5"/>
  <c r="C55" i="5" s="1"/>
  <c r="C59" i="1"/>
  <c r="C17" i="5"/>
  <c r="C59" i="5" s="1"/>
  <c r="C63" i="1"/>
  <c r="C21" i="5"/>
  <c r="C63" i="5" s="1"/>
  <c r="C67" i="1"/>
  <c r="C25" i="5"/>
  <c r="C67" i="5" s="1"/>
  <c r="C71" i="1"/>
  <c r="C29" i="5"/>
  <c r="C71" i="5" s="1"/>
  <c r="C75" i="1"/>
  <c r="C33" i="5"/>
  <c r="C75" i="5" s="1"/>
  <c r="C79" i="1"/>
  <c r="C37" i="5"/>
  <c r="C79" i="5" s="1"/>
  <c r="C83" i="1"/>
  <c r="C41" i="5"/>
  <c r="C83" i="5" s="1"/>
  <c r="B53" i="1"/>
  <c r="B11" i="5"/>
  <c r="B53" i="5" s="1"/>
  <c r="B57" i="1"/>
  <c r="B15" i="5"/>
  <c r="B57" i="5" s="1"/>
  <c r="B61" i="1"/>
  <c r="B19" i="5"/>
  <c r="B61" i="5" s="1"/>
  <c r="B65" i="1"/>
  <c r="B23" i="5"/>
  <c r="B65" i="5" s="1"/>
  <c r="B69" i="1"/>
  <c r="B27" i="5"/>
  <c r="B69" i="5" s="1"/>
  <c r="B73" i="1"/>
  <c r="B31" i="5"/>
  <c r="B73" i="5" s="1"/>
  <c r="B77" i="1"/>
  <c r="B35" i="5"/>
  <c r="B77" i="5" s="1"/>
  <c r="B81" i="1"/>
  <c r="B39" i="5"/>
  <c r="B81" i="5" s="1"/>
  <c r="D47" i="7"/>
  <c r="D5" i="7" s="1"/>
  <c r="D67" i="7"/>
  <c r="D68" i="7"/>
  <c r="D71" i="6"/>
  <c r="D55" i="5"/>
  <c r="D68" i="5"/>
  <c r="D69" i="5"/>
  <c r="D70" i="5"/>
  <c r="C53" i="1"/>
  <c r="C11" i="5"/>
  <c r="C53" i="5" s="1"/>
  <c r="C61" i="1"/>
  <c r="C19" i="5"/>
  <c r="C61" i="5" s="1"/>
  <c r="C69" i="1"/>
  <c r="C27" i="5"/>
  <c r="C69" i="5" s="1"/>
  <c r="C77" i="1"/>
  <c r="C35" i="5"/>
  <c r="C77" i="5" s="1"/>
  <c r="B51" i="1"/>
  <c r="B9" i="5"/>
  <c r="B51" i="5" s="1"/>
  <c r="B59" i="1"/>
  <c r="B17" i="5"/>
  <c r="B59" i="5" s="1"/>
  <c r="B67" i="1"/>
  <c r="B25" i="5"/>
  <c r="B67" i="5" s="1"/>
  <c r="B75" i="1"/>
  <c r="B33" i="5"/>
  <c r="B75" i="5" s="1"/>
  <c r="B79" i="1"/>
  <c r="B37" i="5"/>
  <c r="B79" i="5" s="1"/>
  <c r="H29" i="2"/>
  <c r="D64" i="1"/>
  <c r="E64" i="1" s="1"/>
  <c r="D66" i="7"/>
  <c r="D79" i="7"/>
  <c r="D80" i="7"/>
  <c r="D81" i="7"/>
  <c r="D83" i="7"/>
  <c r="D66" i="6"/>
  <c r="D82" i="6"/>
  <c r="D53" i="5"/>
  <c r="D73" i="5"/>
  <c r="D74" i="5"/>
  <c r="D75" i="5"/>
  <c r="C50" i="1"/>
  <c r="C8" i="5"/>
  <c r="C50" i="5" s="1"/>
  <c r="C54" i="1"/>
  <c r="C12" i="5"/>
  <c r="C54" i="5" s="1"/>
  <c r="C58" i="1"/>
  <c r="C16" i="5"/>
  <c r="C58" i="5" s="1"/>
  <c r="C62" i="1"/>
  <c r="C20" i="5"/>
  <c r="C62" i="5" s="1"/>
  <c r="C66" i="1"/>
  <c r="C24" i="5"/>
  <c r="C66" i="5" s="1"/>
  <c r="C70" i="1"/>
  <c r="C28" i="5"/>
  <c r="C70" i="5" s="1"/>
  <c r="C74" i="1"/>
  <c r="C32" i="5"/>
  <c r="C74" i="5" s="1"/>
  <c r="C78" i="1"/>
  <c r="C36" i="5"/>
  <c r="C78" i="5" s="1"/>
  <c r="C82" i="1"/>
  <c r="C40" i="5"/>
  <c r="C82" i="5" s="1"/>
  <c r="B52" i="1"/>
  <c r="B10" i="5"/>
  <c r="B52" i="5" s="1"/>
  <c r="B56" i="1"/>
  <c r="B14" i="5"/>
  <c r="B56" i="5" s="1"/>
  <c r="B60" i="1"/>
  <c r="B18" i="5"/>
  <c r="B60" i="5" s="1"/>
  <c r="B64" i="1"/>
  <c r="B22" i="5"/>
  <c r="B64" i="5" s="1"/>
  <c r="B68" i="1"/>
  <c r="B26" i="5"/>
  <c r="B68" i="5" s="1"/>
  <c r="B72" i="1"/>
  <c r="B30" i="5"/>
  <c r="B72" i="5" s="1"/>
  <c r="B76" i="1"/>
  <c r="B34" i="5"/>
  <c r="B76" i="5" s="1"/>
  <c r="B80" i="1"/>
  <c r="B38" i="5"/>
  <c r="B80" i="5" s="1"/>
  <c r="C48" i="1"/>
  <c r="C6" i="5"/>
  <c r="C48" i="5" s="1"/>
  <c r="B46" i="1"/>
  <c r="B4" i="5"/>
  <c r="B46" i="5" s="1"/>
  <c r="C47" i="1"/>
  <c r="C5" i="5"/>
  <c r="C47" i="5" s="1"/>
  <c r="B45" i="1"/>
  <c r="B3" i="5"/>
  <c r="B45" i="5" s="1"/>
  <c r="B49" i="1"/>
  <c r="B7" i="5"/>
  <c r="B49" i="5" s="1"/>
  <c r="C46" i="1"/>
  <c r="C4" i="5"/>
  <c r="C46" i="5" s="1"/>
  <c r="B48" i="1"/>
  <c r="B6" i="5"/>
  <c r="B48" i="5" s="1"/>
  <c r="H4" i="2"/>
  <c r="C45" i="1"/>
  <c r="C3" i="5"/>
  <c r="C49" i="1"/>
  <c r="C7" i="5"/>
  <c r="C49" i="5" s="1"/>
  <c r="B47" i="1"/>
  <c r="B5" i="5"/>
  <c r="B47" i="5" s="1"/>
  <c r="D3" i="6"/>
  <c r="H5" i="2" s="1"/>
  <c r="D72" i="1"/>
  <c r="E72" i="1" s="1"/>
  <c r="D68" i="1"/>
  <c r="E68" i="1" s="1"/>
  <c r="D56" i="1"/>
  <c r="E56" i="1" s="1"/>
  <c r="D52" i="1"/>
  <c r="D49" i="6"/>
  <c r="D77" i="7"/>
  <c r="D81" i="6"/>
  <c r="D76" i="1"/>
  <c r="E76" i="1" s="1"/>
  <c r="D60" i="1"/>
  <c r="E60" i="1" s="1"/>
  <c r="D46" i="1"/>
  <c r="D45" i="1"/>
  <c r="D82" i="1"/>
  <c r="E82" i="1" s="1"/>
  <c r="D78" i="1"/>
  <c r="E78" i="1" s="1"/>
  <c r="D75" i="1"/>
  <c r="E75" i="1" s="1"/>
  <c r="D73" i="1"/>
  <c r="E73" i="1" s="1"/>
  <c r="D70" i="1"/>
  <c r="E70" i="1" s="1"/>
  <c r="D69" i="1"/>
  <c r="E69" i="1" s="1"/>
  <c r="D67" i="1"/>
  <c r="E67" i="1" s="1"/>
  <c r="D66" i="1"/>
  <c r="D65" i="1"/>
  <c r="D59" i="1"/>
  <c r="E59" i="1" s="1"/>
  <c r="D58" i="1"/>
  <c r="E58" i="1" s="1"/>
  <c r="D51" i="1"/>
  <c r="D47" i="1"/>
  <c r="D45" i="7"/>
  <c r="D54" i="7"/>
  <c r="D56" i="7"/>
  <c r="D57" i="7"/>
  <c r="D54" i="6"/>
  <c r="D59" i="6"/>
  <c r="D60" i="6"/>
  <c r="D70" i="6"/>
  <c r="D75" i="6"/>
  <c r="D76" i="6"/>
  <c r="D50" i="5"/>
  <c r="D61" i="5"/>
  <c r="D62" i="5"/>
  <c r="D83" i="5"/>
  <c r="D58" i="7"/>
  <c r="D60" i="7"/>
  <c r="D61" i="7"/>
  <c r="D70" i="7"/>
  <c r="D75" i="7"/>
  <c r="D76" i="7"/>
  <c r="D47" i="6"/>
  <c r="D48" i="6"/>
  <c r="D58" i="6"/>
  <c r="D63" i="6"/>
  <c r="D64" i="6"/>
  <c r="D74" i="6"/>
  <c r="D79" i="6"/>
  <c r="D80" i="6"/>
  <c r="D52" i="5"/>
  <c r="D54" i="5"/>
  <c r="D60" i="5"/>
  <c r="D78" i="5"/>
  <c r="D79" i="5"/>
  <c r="D83" i="1"/>
  <c r="E83" i="1" s="1"/>
  <c r="D81" i="1"/>
  <c r="E81" i="1" s="1"/>
  <c r="D79" i="1"/>
  <c r="E79" i="1" s="1"/>
  <c r="D77" i="1"/>
  <c r="E77" i="1" s="1"/>
  <c r="D74" i="1"/>
  <c r="E74" i="1" s="1"/>
  <c r="D71" i="1"/>
  <c r="E71" i="1" s="1"/>
  <c r="D63" i="1"/>
  <c r="D62" i="1"/>
  <c r="E62" i="1" s="1"/>
  <c r="D61" i="1"/>
  <c r="E61" i="1" s="1"/>
  <c r="D57" i="1"/>
  <c r="E57" i="1" s="1"/>
  <c r="D55" i="1"/>
  <c r="E55" i="1" s="1"/>
  <c r="D54" i="1"/>
  <c r="E54" i="1" s="1"/>
  <c r="D53" i="1"/>
  <c r="E53" i="1" s="1"/>
  <c r="D50" i="1"/>
  <c r="E50" i="1" s="1"/>
  <c r="D49" i="1"/>
  <c r="D71" i="7"/>
  <c r="D72" i="7"/>
  <c r="D48" i="5"/>
  <c r="D51" i="5"/>
  <c r="D46" i="7"/>
  <c r="D48" i="7"/>
  <c r="D49" i="7"/>
  <c r="D62" i="7"/>
  <c r="D64" i="7"/>
  <c r="D65" i="7"/>
  <c r="D74" i="7"/>
  <c r="D46" i="6"/>
  <c r="D51" i="6"/>
  <c r="D52" i="6"/>
  <c r="D62" i="6"/>
  <c r="D67" i="6"/>
  <c r="D68" i="6"/>
  <c r="D78" i="6"/>
  <c r="D64" i="5"/>
  <c r="D66" i="5"/>
  <c r="D67" i="5"/>
  <c r="D81" i="5"/>
  <c r="E73" i="6" l="1"/>
  <c r="E31" i="6" s="1"/>
  <c r="E73" i="7"/>
  <c r="E31" i="7" s="1"/>
  <c r="D27" i="7"/>
  <c r="D10" i="7"/>
  <c r="D40" i="7"/>
  <c r="E59" i="5"/>
  <c r="E17" i="5" s="1"/>
  <c r="K33" i="2" s="1"/>
  <c r="E49" i="5"/>
  <c r="K12" i="2" s="1"/>
  <c r="E58" i="5"/>
  <c r="E16" i="5" s="1"/>
  <c r="K31" i="2" s="1"/>
  <c r="D7" i="5"/>
  <c r="J12" i="2" s="1"/>
  <c r="E53" i="6"/>
  <c r="E11" i="6" s="1"/>
  <c r="I21" i="2" s="1"/>
  <c r="E55" i="6"/>
  <c r="E13" i="6" s="1"/>
  <c r="D11" i="6"/>
  <c r="H21" i="2" s="1"/>
  <c r="E55" i="7"/>
  <c r="E13" i="7" s="1"/>
  <c r="E53" i="7"/>
  <c r="E11" i="7" s="1"/>
  <c r="E63" i="1"/>
  <c r="E52" i="1"/>
  <c r="E65" i="1"/>
  <c r="E66" i="1"/>
  <c r="E51" i="1"/>
  <c r="E49" i="1"/>
  <c r="E46" i="5"/>
  <c r="E4" i="5" s="1"/>
  <c r="K7" i="2" s="1"/>
  <c r="E45" i="5"/>
  <c r="E3" i="5" s="1"/>
  <c r="K4" i="2" s="1"/>
  <c r="E56" i="6"/>
  <c r="E14" i="6" s="1"/>
  <c r="E68" i="7"/>
  <c r="E26" i="7" s="1"/>
  <c r="D26" i="7"/>
  <c r="D26" i="6"/>
  <c r="E68" i="6"/>
  <c r="E26" i="6" s="1"/>
  <c r="E64" i="7"/>
  <c r="E22" i="7" s="1"/>
  <c r="G42" i="2" s="1"/>
  <c r="D22" i="7"/>
  <c r="D29" i="7"/>
  <c r="E71" i="7"/>
  <c r="E29" i="7" s="1"/>
  <c r="D37" i="5"/>
  <c r="E79" i="5"/>
  <c r="E37" i="5" s="1"/>
  <c r="D22" i="6"/>
  <c r="H43" i="2" s="1"/>
  <c r="E64" i="6"/>
  <c r="E22" i="6" s="1"/>
  <c r="E61" i="7"/>
  <c r="E19" i="7" s="1"/>
  <c r="G36" i="2" s="1"/>
  <c r="D19" i="7"/>
  <c r="E75" i="6"/>
  <c r="E33" i="6" s="1"/>
  <c r="D33" i="6"/>
  <c r="E68" i="5"/>
  <c r="E26" i="5" s="1"/>
  <c r="D26" i="5"/>
  <c r="D24" i="5"/>
  <c r="E66" i="5"/>
  <c r="E24" i="5" s="1"/>
  <c r="K47" i="2" s="1"/>
  <c r="E77" i="7"/>
  <c r="E35" i="7" s="1"/>
  <c r="D35" i="7"/>
  <c r="J4" i="2"/>
  <c r="J8" i="2"/>
  <c r="J6" i="2"/>
  <c r="J13" i="2"/>
  <c r="D33" i="5"/>
  <c r="E75" i="5"/>
  <c r="E33" i="5" s="1"/>
  <c r="E82" i="6"/>
  <c r="E40" i="6" s="1"/>
  <c r="D40" i="6"/>
  <c r="E80" i="7"/>
  <c r="E38" i="7" s="1"/>
  <c r="D38" i="7"/>
  <c r="E69" i="5"/>
  <c r="E27" i="5" s="1"/>
  <c r="D27" i="5"/>
  <c r="D25" i="5"/>
  <c r="J76" i="2" s="1"/>
  <c r="E67" i="5"/>
  <c r="E25" i="5" s="1"/>
  <c r="K66" i="2" s="1"/>
  <c r="E51" i="6"/>
  <c r="E9" i="6" s="1"/>
  <c r="I17" i="2" s="1"/>
  <c r="D9" i="6"/>
  <c r="H17" i="2" s="1"/>
  <c r="E52" i="5"/>
  <c r="E10" i="5" s="1"/>
  <c r="K19" i="2" s="1"/>
  <c r="D10" i="5"/>
  <c r="J19" i="2" s="1"/>
  <c r="D20" i="5"/>
  <c r="J39" i="2" s="1"/>
  <c r="E62" i="5"/>
  <c r="E20" i="5" s="1"/>
  <c r="K39" i="2" s="1"/>
  <c r="E54" i="6"/>
  <c r="E12" i="6" s="1"/>
  <c r="I22" i="2" s="1"/>
  <c r="D12" i="6"/>
  <c r="H23" i="2" s="1"/>
  <c r="D25" i="7"/>
  <c r="E67" i="7"/>
  <c r="E25" i="7" s="1"/>
  <c r="G52" i="2" s="1"/>
  <c r="E67" i="6"/>
  <c r="E25" i="6" s="1"/>
  <c r="I77" i="2" s="1"/>
  <c r="D25" i="6"/>
  <c r="H76" i="2" s="1"/>
  <c r="D20" i="7"/>
  <c r="E62" i="7"/>
  <c r="E20" i="7" s="1"/>
  <c r="G38" i="2" s="1"/>
  <c r="D9" i="5"/>
  <c r="J17" i="2" s="1"/>
  <c r="E51" i="5"/>
  <c r="E9" i="5" s="1"/>
  <c r="K17" i="2" s="1"/>
  <c r="D36" i="5"/>
  <c r="E78" i="5"/>
  <c r="E36" i="5" s="1"/>
  <c r="D38" i="6"/>
  <c r="E80" i="6"/>
  <c r="E38" i="6" s="1"/>
  <c r="E63" i="6"/>
  <c r="E21" i="6" s="1"/>
  <c r="D21" i="6"/>
  <c r="E76" i="7"/>
  <c r="E34" i="7" s="1"/>
  <c r="D34" i="7"/>
  <c r="E60" i="7"/>
  <c r="E18" i="7" s="1"/>
  <c r="G35" i="2" s="1"/>
  <c r="D18" i="7"/>
  <c r="E61" i="5"/>
  <c r="K37" i="2" s="1"/>
  <c r="D19" i="5"/>
  <c r="J37" i="2" s="1"/>
  <c r="E70" i="6"/>
  <c r="E28" i="6" s="1"/>
  <c r="D28" i="6"/>
  <c r="E57" i="7"/>
  <c r="E15" i="7" s="1"/>
  <c r="G29" i="2" s="1"/>
  <c r="D15" i="7"/>
  <c r="K8" i="2"/>
  <c r="K6" i="2"/>
  <c r="K13" i="2"/>
  <c r="J5" i="2"/>
  <c r="E53" i="5"/>
  <c r="E11" i="5" s="1"/>
  <c r="K21" i="2" s="1"/>
  <c r="D11" i="5"/>
  <c r="E81" i="7"/>
  <c r="E39" i="7" s="1"/>
  <c r="D39" i="7"/>
  <c r="E64" i="5"/>
  <c r="E22" i="5" s="1"/>
  <c r="K43" i="2" s="1"/>
  <c r="D22" i="5"/>
  <c r="J43" i="2" s="1"/>
  <c r="E62" i="6"/>
  <c r="E20" i="6" s="1"/>
  <c r="I38" i="2" s="1"/>
  <c r="D20" i="6"/>
  <c r="H39" i="2" s="1"/>
  <c r="D32" i="7"/>
  <c r="E74" i="7"/>
  <c r="E32" i="7" s="1"/>
  <c r="E60" i="5"/>
  <c r="E18" i="5" s="1"/>
  <c r="K35" i="2" s="1"/>
  <c r="D18" i="5"/>
  <c r="J34" i="2" s="1"/>
  <c r="E79" i="6"/>
  <c r="E37" i="6" s="1"/>
  <c r="D37" i="6"/>
  <c r="E58" i="6"/>
  <c r="E16" i="6" s="1"/>
  <c r="I30" i="2" s="1"/>
  <c r="D16" i="6"/>
  <c r="D33" i="7"/>
  <c r="E75" i="7"/>
  <c r="E33" i="7" s="1"/>
  <c r="D16" i="7"/>
  <c r="E58" i="7"/>
  <c r="E16" i="7" s="1"/>
  <c r="D8" i="5"/>
  <c r="J15" i="2" s="1"/>
  <c r="E50" i="5"/>
  <c r="E8" i="5" s="1"/>
  <c r="D18" i="6"/>
  <c r="H35" i="2" s="1"/>
  <c r="E60" i="6"/>
  <c r="E18" i="6" s="1"/>
  <c r="I35" i="2" s="1"/>
  <c r="E56" i="7"/>
  <c r="E14" i="7" s="1"/>
  <c r="G26" i="2" s="1"/>
  <c r="D14" i="7"/>
  <c r="D39" i="6"/>
  <c r="E81" i="6"/>
  <c r="E39" i="6" s="1"/>
  <c r="J7" i="2"/>
  <c r="H10" i="2"/>
  <c r="D32" i="5"/>
  <c r="E74" i="5"/>
  <c r="E32" i="5" s="1"/>
  <c r="E66" i="6"/>
  <c r="E24" i="6" s="1"/>
  <c r="D24" i="6"/>
  <c r="H47" i="2" s="1"/>
  <c r="D37" i="7"/>
  <c r="E79" i="7"/>
  <c r="E37" i="7" s="1"/>
  <c r="H19" i="2"/>
  <c r="H31" i="2"/>
  <c r="D13" i="5"/>
  <c r="E55" i="5"/>
  <c r="E13" i="5" s="1"/>
  <c r="K25" i="2" s="1"/>
  <c r="H16" i="2"/>
  <c r="H20" i="2"/>
  <c r="H24" i="2"/>
  <c r="H28" i="2"/>
  <c r="H36" i="2"/>
  <c r="H44" i="2"/>
  <c r="H56" i="2"/>
  <c r="E80" i="5"/>
  <c r="E38" i="5" s="1"/>
  <c r="D38" i="5"/>
  <c r="D19" i="6"/>
  <c r="H37" i="2" s="1"/>
  <c r="E61" i="6"/>
  <c r="E19" i="6" s="1"/>
  <c r="I37" i="2" s="1"/>
  <c r="E77" i="5"/>
  <c r="E35" i="5" s="1"/>
  <c r="D35" i="5"/>
  <c r="D27" i="6"/>
  <c r="E69" i="6"/>
  <c r="E27" i="6" s="1"/>
  <c r="D8" i="7"/>
  <c r="E50" i="7"/>
  <c r="E8" i="7" s="1"/>
  <c r="E81" i="5"/>
  <c r="E39" i="5" s="1"/>
  <c r="D39" i="5"/>
  <c r="E78" i="6"/>
  <c r="E36" i="6" s="1"/>
  <c r="D36" i="6"/>
  <c r="D10" i="6"/>
  <c r="E52" i="6"/>
  <c r="E10" i="6" s="1"/>
  <c r="I19" i="2" s="1"/>
  <c r="E65" i="7"/>
  <c r="E23" i="7" s="1"/>
  <c r="G45" i="2" s="1"/>
  <c r="D23" i="7"/>
  <c r="E72" i="7"/>
  <c r="E30" i="7" s="1"/>
  <c r="D30" i="7"/>
  <c r="D12" i="5"/>
  <c r="J23" i="2" s="1"/>
  <c r="E54" i="5"/>
  <c r="E12" i="5" s="1"/>
  <c r="K23" i="2" s="1"/>
  <c r="E74" i="6"/>
  <c r="E32" i="6" s="1"/>
  <c r="D32" i="6"/>
  <c r="D28" i="7"/>
  <c r="E70" i="7"/>
  <c r="E28" i="7" s="1"/>
  <c r="D41" i="5"/>
  <c r="E83" i="5"/>
  <c r="E41" i="5" s="1"/>
  <c r="D34" i="6"/>
  <c r="E76" i="6"/>
  <c r="E34" i="6" s="1"/>
  <c r="E59" i="6"/>
  <c r="E17" i="6" s="1"/>
  <c r="D17" i="6"/>
  <c r="H33" i="2" s="1"/>
  <c r="D12" i="7"/>
  <c r="E54" i="7"/>
  <c r="E12" i="7" s="1"/>
  <c r="G23" i="2" s="1"/>
  <c r="J9" i="2"/>
  <c r="H9" i="2"/>
  <c r="E73" i="5"/>
  <c r="E31" i="5" s="1"/>
  <c r="D31" i="5"/>
  <c r="D41" i="7"/>
  <c r="E83" i="7"/>
  <c r="E41" i="7" s="1"/>
  <c r="D24" i="7"/>
  <c r="E66" i="7"/>
  <c r="E24" i="7" s="1"/>
  <c r="D28" i="5"/>
  <c r="E70" i="5"/>
  <c r="E28" i="5" s="1"/>
  <c r="E71" i="6"/>
  <c r="E29" i="6" s="1"/>
  <c r="D29" i="6"/>
  <c r="H18" i="2"/>
  <c r="H26" i="2"/>
  <c r="H30" i="2"/>
  <c r="H34" i="2"/>
  <c r="H46" i="2"/>
  <c r="H62" i="2"/>
  <c r="E72" i="5"/>
  <c r="E30" i="5" s="1"/>
  <c r="D30" i="5"/>
  <c r="E65" i="5"/>
  <c r="E23" i="5" s="1"/>
  <c r="K45" i="2" s="1"/>
  <c r="D23" i="5"/>
  <c r="J45" i="2" s="1"/>
  <c r="D23" i="6"/>
  <c r="H45" i="2" s="1"/>
  <c r="E65" i="6"/>
  <c r="E23" i="6" s="1"/>
  <c r="I45" i="2" s="1"/>
  <c r="E83" i="6"/>
  <c r="E41" i="6" s="1"/>
  <c r="D41" i="6"/>
  <c r="D21" i="5"/>
  <c r="E63" i="5"/>
  <c r="E21" i="5" s="1"/>
  <c r="K41" i="2" s="1"/>
  <c r="D36" i="7"/>
  <c r="E78" i="7"/>
  <c r="E36" i="7" s="1"/>
  <c r="E56" i="5"/>
  <c r="E14" i="5" s="1"/>
  <c r="K27" i="2" s="1"/>
  <c r="D14" i="5"/>
  <c r="J27" i="2" s="1"/>
  <c r="E50" i="6"/>
  <c r="E8" i="6" s="1"/>
  <c r="I14" i="2" s="1"/>
  <c r="D8" i="6"/>
  <c r="H15" i="2" s="1"/>
  <c r="D40" i="5"/>
  <c r="E82" i="5"/>
  <c r="E40" i="5" s="1"/>
  <c r="D17" i="7"/>
  <c r="E59" i="7"/>
  <c r="E17" i="7" s="1"/>
  <c r="G32" i="2" s="1"/>
  <c r="D30" i="6"/>
  <c r="E72" i="6"/>
  <c r="E30" i="6" s="1"/>
  <c r="D21" i="7"/>
  <c r="E63" i="7"/>
  <c r="E21" i="7" s="1"/>
  <c r="K5" i="2"/>
  <c r="J78" i="2"/>
  <c r="J74" i="2"/>
  <c r="J70" i="2"/>
  <c r="J66" i="2"/>
  <c r="J62" i="2"/>
  <c r="J58" i="2"/>
  <c r="J54" i="2"/>
  <c r="J50" i="2"/>
  <c r="J47" i="2"/>
  <c r="J46" i="2"/>
  <c r="J42" i="2"/>
  <c r="J41" i="2"/>
  <c r="J40" i="2"/>
  <c r="J38" i="2"/>
  <c r="J36" i="2"/>
  <c r="J35" i="2"/>
  <c r="J33" i="2"/>
  <c r="J32" i="2"/>
  <c r="J31" i="2"/>
  <c r="J30" i="2"/>
  <c r="J29" i="2"/>
  <c r="J28" i="2"/>
  <c r="J26" i="2"/>
  <c r="J25" i="2"/>
  <c r="J24" i="2"/>
  <c r="J22" i="2"/>
  <c r="J21" i="2"/>
  <c r="J20" i="2"/>
  <c r="J18" i="2"/>
  <c r="J14" i="2"/>
  <c r="C45" i="5"/>
  <c r="E47" i="5"/>
  <c r="E5" i="5" s="1"/>
  <c r="K9" i="2" s="1"/>
  <c r="D6" i="5"/>
  <c r="J10" i="2" s="1"/>
  <c r="E48" i="5"/>
  <c r="E6" i="5" s="1"/>
  <c r="K10" i="2" s="1"/>
  <c r="D7" i="6"/>
  <c r="E49" i="6"/>
  <c r="E7" i="6" s="1"/>
  <c r="I12" i="2" s="1"/>
  <c r="D6" i="6"/>
  <c r="H11" i="2" s="1"/>
  <c r="E48" i="6"/>
  <c r="E6" i="6" s="1"/>
  <c r="E45" i="6"/>
  <c r="E3" i="6" s="1"/>
  <c r="E47" i="6"/>
  <c r="E5" i="6" s="1"/>
  <c r="I8" i="2" s="1"/>
  <c r="D5" i="6"/>
  <c r="H8" i="2" s="1"/>
  <c r="D4" i="6"/>
  <c r="H6" i="2" s="1"/>
  <c r="E46" i="6"/>
  <c r="E4" i="6" s="1"/>
  <c r="I6" i="2" s="1"/>
  <c r="E49" i="7"/>
  <c r="E7" i="7" s="1"/>
  <c r="G12" i="2" s="1"/>
  <c r="D7" i="7"/>
  <c r="D6" i="7"/>
  <c r="E48" i="7"/>
  <c r="E6" i="7" s="1"/>
  <c r="E47" i="7"/>
  <c r="E5" i="7" s="1"/>
  <c r="G8" i="2" s="1"/>
  <c r="D4" i="7"/>
  <c r="E46" i="7"/>
  <c r="E4" i="7" s="1"/>
  <c r="E45" i="7"/>
  <c r="E3" i="7" s="1"/>
  <c r="D3" i="7"/>
  <c r="E48" i="1"/>
  <c r="E47" i="1"/>
  <c r="E46" i="1"/>
  <c r="E45" i="1"/>
  <c r="K42" i="2"/>
  <c r="K38" i="2"/>
  <c r="K30" i="2"/>
  <c r="K26" i="2"/>
  <c r="K22" i="2"/>
  <c r="K18" i="2"/>
  <c r="K14" i="2"/>
  <c r="K40" i="2"/>
  <c r="K36" i="2"/>
  <c r="K32" i="2"/>
  <c r="K28" i="2"/>
  <c r="K24" i="2"/>
  <c r="K29" i="2"/>
  <c r="I75" i="2"/>
  <c r="I43" i="2"/>
  <c r="I29" i="2"/>
  <c r="I27" i="2"/>
  <c r="I68" i="2"/>
  <c r="I46" i="2"/>
  <c r="I44" i="2"/>
  <c r="I28" i="2"/>
  <c r="I20" i="2"/>
  <c r="G20" i="2"/>
  <c r="G16" i="2"/>
  <c r="G39" i="2"/>
  <c r="G19" i="2"/>
  <c r="G33" i="2"/>
  <c r="G17" i="2"/>
  <c r="H50" i="2" l="1"/>
  <c r="H22" i="2"/>
  <c r="H66" i="2"/>
  <c r="H60" i="2"/>
  <c r="H63" i="2"/>
  <c r="H78" i="2"/>
  <c r="J16" i="2"/>
  <c r="J51" i="2"/>
  <c r="J59" i="2"/>
  <c r="J67" i="2"/>
  <c r="J71" i="2"/>
  <c r="J79" i="2"/>
  <c r="H42" i="2"/>
  <c r="J48" i="2"/>
  <c r="J56" i="2"/>
  <c r="J60" i="2"/>
  <c r="J68" i="2"/>
  <c r="J72" i="2"/>
  <c r="J80" i="2"/>
  <c r="J44" i="2"/>
  <c r="J49" i="2"/>
  <c r="J53" i="2"/>
  <c r="J57" i="2"/>
  <c r="J61" i="2"/>
  <c r="J65" i="2"/>
  <c r="J69" i="2"/>
  <c r="J73" i="2"/>
  <c r="J77" i="2"/>
  <c r="J55" i="2"/>
  <c r="J63" i="2"/>
  <c r="J75" i="2"/>
  <c r="J52" i="2"/>
  <c r="J64" i="2"/>
  <c r="K46" i="2"/>
  <c r="K16" i="2"/>
  <c r="K34" i="2"/>
  <c r="H14" i="2"/>
  <c r="K20" i="2"/>
  <c r="K44" i="2"/>
  <c r="I81" i="2"/>
  <c r="I62" i="2"/>
  <c r="H41" i="2"/>
  <c r="H40" i="2"/>
  <c r="I78" i="2"/>
  <c r="I53" i="2"/>
  <c r="I60" i="2"/>
  <c r="I59" i="2"/>
  <c r="I52" i="2"/>
  <c r="I76" i="2"/>
  <c r="I69" i="2"/>
  <c r="I36" i="2"/>
  <c r="I54" i="2"/>
  <c r="I70" i="2"/>
  <c r="I51" i="2"/>
  <c r="I67" i="2"/>
  <c r="I61" i="2"/>
  <c r="H32" i="2"/>
  <c r="H38" i="2"/>
  <c r="G49" i="2"/>
  <c r="G71" i="2"/>
  <c r="G68" i="2"/>
  <c r="G74" i="2"/>
  <c r="G81" i="2"/>
  <c r="G22" i="2"/>
  <c r="K79" i="2"/>
  <c r="K76" i="2"/>
  <c r="K57" i="2"/>
  <c r="K77" i="2"/>
  <c r="K70" i="2"/>
  <c r="K61" i="2"/>
  <c r="K48" i="2"/>
  <c r="K80" i="2"/>
  <c r="K59" i="2"/>
  <c r="K60" i="2"/>
  <c r="K63" i="2"/>
  <c r="K49" i="2"/>
  <c r="K73" i="2"/>
  <c r="K64" i="2"/>
  <c r="K75" i="2"/>
  <c r="K58" i="2"/>
  <c r="K81" i="2"/>
  <c r="K74" i="2"/>
  <c r="K65" i="2"/>
  <c r="K54" i="2"/>
  <c r="K53" i="2"/>
  <c r="K69" i="2"/>
  <c r="K52" i="2"/>
  <c r="K68" i="2"/>
  <c r="K15" i="2"/>
  <c r="K51" i="2"/>
  <c r="K67" i="2"/>
  <c r="K62" i="2"/>
  <c r="K78" i="2"/>
  <c r="K56" i="2"/>
  <c r="K72" i="2"/>
  <c r="K55" i="2"/>
  <c r="K71" i="2"/>
  <c r="K50" i="2"/>
  <c r="J11" i="2"/>
  <c r="K11" i="2"/>
  <c r="H7" i="2"/>
  <c r="H79" i="2"/>
  <c r="H71" i="2"/>
  <c r="H61" i="2"/>
  <c r="H53" i="2"/>
  <c r="H67" i="2"/>
  <c r="H49" i="2"/>
  <c r="H81" i="2"/>
  <c r="H65" i="2"/>
  <c r="H77" i="2"/>
  <c r="H69" i="2"/>
  <c r="H59" i="2"/>
  <c r="H51" i="2"/>
  <c r="H80" i="2"/>
  <c r="H75" i="2"/>
  <c r="H57" i="2"/>
  <c r="H72" i="2"/>
  <c r="H73" i="2"/>
  <c r="H55" i="2"/>
  <c r="H12" i="2"/>
  <c r="H13" i="2"/>
  <c r="H70" i="2"/>
  <c r="H54" i="2"/>
  <c r="H64" i="2"/>
  <c r="H48" i="2"/>
  <c r="H74" i="2"/>
  <c r="H58" i="2"/>
  <c r="H68" i="2"/>
  <c r="H52" i="2"/>
  <c r="G61" i="2"/>
  <c r="G54" i="2"/>
  <c r="G80" i="2"/>
  <c r="G77" i="2"/>
  <c r="G70" i="2"/>
  <c r="G67" i="2"/>
  <c r="G64" i="2"/>
  <c r="G51" i="2"/>
  <c r="G48" i="2"/>
  <c r="G65" i="2"/>
  <c r="G58" i="2"/>
  <c r="G55" i="2"/>
  <c r="F5" i="2"/>
  <c r="F78" i="2"/>
  <c r="F81" i="2"/>
  <c r="F77" i="2"/>
  <c r="F73" i="2"/>
  <c r="F69" i="2"/>
  <c r="F65" i="2"/>
  <c r="F61" i="2"/>
  <c r="F57" i="2"/>
  <c r="F53" i="2"/>
  <c r="F49" i="2"/>
  <c r="F45" i="2"/>
  <c r="F41" i="2"/>
  <c r="F37" i="2"/>
  <c r="F33" i="2"/>
  <c r="F29" i="2"/>
  <c r="F25" i="2"/>
  <c r="F21" i="2"/>
  <c r="F17" i="2"/>
  <c r="F13" i="2"/>
  <c r="F60" i="2"/>
  <c r="F80" i="2"/>
  <c r="F72" i="2"/>
  <c r="F40" i="2"/>
  <c r="F79" i="2"/>
  <c r="F75" i="2"/>
  <c r="F71" i="2"/>
  <c r="F67" i="2"/>
  <c r="F59" i="2"/>
  <c r="F55" i="2"/>
  <c r="F51" i="2"/>
  <c r="F47" i="2"/>
  <c r="F43" i="2"/>
  <c r="F39" i="2"/>
  <c r="F35" i="2"/>
  <c r="F27" i="2"/>
  <c r="F15" i="2"/>
  <c r="F4" i="2"/>
  <c r="F76" i="2"/>
  <c r="F68" i="2"/>
  <c r="F64" i="2"/>
  <c r="F56" i="2"/>
  <c r="F66" i="2"/>
  <c r="F52" i="2"/>
  <c r="F44" i="2"/>
  <c r="F36" i="2"/>
  <c r="F28" i="2"/>
  <c r="F20" i="2"/>
  <c r="F62" i="2"/>
  <c r="F42" i="2"/>
  <c r="F26" i="2"/>
  <c r="F19" i="2"/>
  <c r="F58" i="2"/>
  <c r="F32" i="2"/>
  <c r="F16" i="2"/>
  <c r="F10" i="2"/>
  <c r="F70" i="2"/>
  <c r="F54" i="2"/>
  <c r="F46" i="2"/>
  <c r="F38" i="2"/>
  <c r="F30" i="2"/>
  <c r="F22" i="2"/>
  <c r="F14" i="2"/>
  <c r="F63" i="2"/>
  <c r="F31" i="2"/>
  <c r="F23" i="2"/>
  <c r="F9" i="2"/>
  <c r="F74" i="2"/>
  <c r="F50" i="2"/>
  <c r="F34" i="2"/>
  <c r="F18" i="2"/>
  <c r="F7" i="2"/>
  <c r="F48" i="2"/>
  <c r="F24" i="2"/>
  <c r="G5" i="2"/>
  <c r="G4" i="2"/>
  <c r="G9" i="2"/>
  <c r="G7" i="2"/>
  <c r="G13" i="2"/>
  <c r="G10" i="2"/>
  <c r="G25" i="2"/>
  <c r="G41" i="2"/>
  <c r="G57" i="2"/>
  <c r="G73" i="2"/>
  <c r="G18" i="2"/>
  <c r="G34" i="2"/>
  <c r="G50" i="2"/>
  <c r="G66" i="2"/>
  <c r="G15" i="2"/>
  <c r="G31" i="2"/>
  <c r="G47" i="2"/>
  <c r="G63" i="2"/>
  <c r="G79" i="2"/>
  <c r="G28" i="2"/>
  <c r="G44" i="2"/>
  <c r="G60" i="2"/>
  <c r="G76" i="2"/>
  <c r="I18" i="2"/>
  <c r="I26" i="2"/>
  <c r="I34" i="2"/>
  <c r="I42" i="2"/>
  <c r="I50" i="2"/>
  <c r="I58" i="2"/>
  <c r="I66" i="2"/>
  <c r="I74" i="2"/>
  <c r="I15" i="2"/>
  <c r="I25" i="2"/>
  <c r="I33" i="2"/>
  <c r="I41" i="2"/>
  <c r="I49" i="2"/>
  <c r="I57" i="2"/>
  <c r="I65" i="2"/>
  <c r="I73" i="2"/>
  <c r="F6" i="2"/>
  <c r="F12" i="2"/>
  <c r="F8" i="2"/>
  <c r="G11" i="2"/>
  <c r="I5" i="2"/>
  <c r="I10" i="2"/>
  <c r="I13" i="2"/>
  <c r="I9" i="2"/>
  <c r="I4" i="2"/>
  <c r="I7" i="2"/>
  <c r="G21" i="2"/>
  <c r="G37" i="2"/>
  <c r="G53" i="2"/>
  <c r="G69" i="2"/>
  <c r="G14" i="2"/>
  <c r="G30" i="2"/>
  <c r="G46" i="2"/>
  <c r="G62" i="2"/>
  <c r="G78" i="2"/>
  <c r="G27" i="2"/>
  <c r="G43" i="2"/>
  <c r="G59" i="2"/>
  <c r="G75" i="2"/>
  <c r="G24" i="2"/>
  <c r="G40" i="2"/>
  <c r="G56" i="2"/>
  <c r="G72" i="2"/>
  <c r="I16" i="2"/>
  <c r="I24" i="2"/>
  <c r="I32" i="2"/>
  <c r="I40" i="2"/>
  <c r="I48" i="2"/>
  <c r="I56" i="2"/>
  <c r="I64" i="2"/>
  <c r="I72" i="2"/>
  <c r="I80" i="2"/>
  <c r="I23" i="2"/>
  <c r="I31" i="2"/>
  <c r="I39" i="2"/>
  <c r="I47" i="2"/>
  <c r="I55" i="2"/>
  <c r="I63" i="2"/>
  <c r="I71" i="2"/>
  <c r="I79" i="2"/>
  <c r="G6" i="2"/>
  <c r="F11" i="2"/>
  <c r="I11" i="2"/>
  <c r="U42" i="1"/>
  <c r="F42" i="1"/>
  <c r="C84" i="2" l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46" i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4" i="1"/>
  <c r="A5" i="1" s="1"/>
  <c r="A6" i="1" s="1"/>
  <c r="A7" i="1" s="1"/>
  <c r="A8" i="1" s="1"/>
  <c r="A9" i="1" s="1"/>
  <c r="M31" i="4"/>
  <c r="L31" i="4"/>
  <c r="M30" i="4"/>
  <c r="L30" i="4"/>
  <c r="M29" i="4"/>
  <c r="L29" i="4"/>
  <c r="M28" i="4"/>
  <c r="L28" i="4"/>
  <c r="M27" i="4"/>
  <c r="L27" i="4"/>
  <c r="M26" i="4"/>
  <c r="L26" i="4"/>
  <c r="M25" i="4"/>
  <c r="L25" i="4"/>
  <c r="M24" i="4"/>
  <c r="L24" i="4"/>
  <c r="M23" i="4"/>
  <c r="L23" i="4"/>
  <c r="M22" i="4"/>
  <c r="L22" i="4"/>
  <c r="M21" i="4"/>
  <c r="L21" i="4"/>
  <c r="M20" i="4"/>
  <c r="L20" i="4"/>
  <c r="M19" i="4"/>
  <c r="L19" i="4"/>
  <c r="M18" i="4"/>
  <c r="L18" i="4"/>
  <c r="M17" i="4"/>
  <c r="L17" i="4"/>
  <c r="M16" i="4"/>
  <c r="L16" i="4"/>
  <c r="M15" i="4"/>
  <c r="L15" i="4"/>
  <c r="M14" i="4"/>
  <c r="L14" i="4"/>
  <c r="M13" i="4"/>
  <c r="L13" i="4"/>
  <c r="M12" i="4"/>
  <c r="L12" i="4"/>
  <c r="M11" i="4"/>
  <c r="L11" i="4"/>
  <c r="M10" i="4"/>
  <c r="L10" i="4"/>
  <c r="M9" i="4"/>
  <c r="L9" i="4"/>
  <c r="M8" i="4"/>
  <c r="L8" i="4"/>
  <c r="M7" i="4"/>
  <c r="L7" i="4"/>
  <c r="M6" i="4"/>
  <c r="P6" i="4" s="1"/>
  <c r="L6" i="4"/>
  <c r="M5" i="4"/>
  <c r="L5" i="4"/>
  <c r="M4" i="4"/>
  <c r="L4" i="4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O24" i="4"/>
  <c r="P8" i="4"/>
  <c r="P12" i="4"/>
  <c r="P14" i="4"/>
  <c r="P30" i="4"/>
  <c r="A30" i="2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P4" i="4"/>
  <c r="O10" i="4"/>
  <c r="O12" i="4"/>
  <c r="O14" i="4"/>
  <c r="O18" i="4"/>
  <c r="O20" i="4"/>
  <c r="O22" i="4"/>
  <c r="O6" i="4"/>
  <c r="P18" i="4"/>
  <c r="P22" i="4"/>
  <c r="P26" i="4"/>
  <c r="O4" i="4"/>
  <c r="P10" i="4"/>
  <c r="O16" i="4"/>
  <c r="P24" i="4"/>
  <c r="O8" i="4"/>
  <c r="P16" i="4"/>
  <c r="P20" i="4"/>
  <c r="O26" i="4"/>
  <c r="O28" i="4"/>
  <c r="O30" i="4"/>
  <c r="P28" i="4"/>
  <c r="A78" i="1"/>
  <c r="A79" i="1" s="1"/>
  <c r="A80" i="1" s="1"/>
  <c r="A81" i="1" s="1"/>
  <c r="A82" i="1" s="1"/>
  <c r="A83" i="1" s="1"/>
  <c r="D14" i="1" l="1"/>
  <c r="D39" i="1"/>
  <c r="D41" i="1"/>
  <c r="D26" i="1"/>
  <c r="D28" i="1"/>
  <c r="D15" i="1"/>
  <c r="D13" i="1"/>
  <c r="A52" i="2"/>
  <c r="A53" i="2" l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D29" i="1"/>
  <c r="D16" i="1"/>
  <c r="D40" i="1"/>
  <c r="D27" i="1"/>
  <c r="D3" i="1"/>
  <c r="D4" i="2" l="1"/>
  <c r="L4" i="2" s="1"/>
  <c r="D47" i="2"/>
  <c r="D35" i="2"/>
  <c r="D31" i="2"/>
  <c r="D27" i="2"/>
  <c r="D42" i="2"/>
  <c r="D38" i="2"/>
  <c r="D30" i="2"/>
  <c r="D26" i="2"/>
  <c r="D22" i="2"/>
  <c r="D18" i="2"/>
  <c r="D14" i="2"/>
  <c r="D36" i="2"/>
  <c r="D28" i="2"/>
  <c r="D8" i="2"/>
  <c r="D25" i="2"/>
  <c r="D32" i="2"/>
  <c r="D5" i="2"/>
  <c r="L5" i="2" s="1"/>
  <c r="D45" i="2"/>
  <c r="D29" i="2"/>
  <c r="D21" i="2"/>
  <c r="D17" i="2"/>
  <c r="D40" i="2"/>
  <c r="D24" i="2"/>
  <c r="D6" i="2"/>
  <c r="L6" i="2" s="1"/>
  <c r="D4" i="1"/>
  <c r="D7" i="2" s="1"/>
  <c r="L7" i="2" s="1"/>
  <c r="O4" i="2" l="1"/>
  <c r="O6" i="2"/>
  <c r="D17" i="1"/>
  <c r="D33" i="2" s="1"/>
  <c r="D5" i="1"/>
  <c r="D9" i="2" s="1"/>
  <c r="L9" i="2" s="1"/>
  <c r="L8" i="2"/>
  <c r="L14" i="2"/>
  <c r="O8" i="2" l="1"/>
  <c r="D6" i="1"/>
  <c r="D18" i="1"/>
  <c r="D34" i="2" s="1"/>
  <c r="D30" i="1"/>
  <c r="L17" i="2"/>
  <c r="D10" i="2" l="1"/>
  <c r="L10" i="2" s="1"/>
  <c r="D11" i="2"/>
  <c r="L11" i="2" s="1"/>
  <c r="D31" i="1"/>
  <c r="D7" i="1"/>
  <c r="D19" i="1"/>
  <c r="D37" i="2" s="1"/>
  <c r="D13" i="2" l="1"/>
  <c r="L13" i="2" s="1"/>
  <c r="D12" i="2"/>
  <c r="L12" i="2" s="1"/>
  <c r="O10" i="2"/>
  <c r="D32" i="1"/>
  <c r="D8" i="1"/>
  <c r="D15" i="2" s="1"/>
  <c r="L15" i="2" s="1"/>
  <c r="D20" i="1"/>
  <c r="D39" i="2" s="1"/>
  <c r="L21" i="2"/>
  <c r="O12" i="2" l="1"/>
  <c r="O14" i="2"/>
  <c r="L25" i="2"/>
  <c r="D9" i="1"/>
  <c r="D16" i="2" s="1"/>
  <c r="L16" i="2" s="1"/>
  <c r="D33" i="1"/>
  <c r="D21" i="1"/>
  <c r="D41" i="2" s="1"/>
  <c r="E8" i="1"/>
  <c r="O16" i="2" l="1"/>
  <c r="L26" i="2"/>
  <c r="D22" i="1"/>
  <c r="D43" i="2" s="1"/>
  <c r="D10" i="1"/>
  <c r="D19" i="2" s="1"/>
  <c r="L19" i="2" s="1"/>
  <c r="L18" i="2"/>
  <c r="M18" i="2" s="1"/>
  <c r="D34" i="1"/>
  <c r="L24" i="2"/>
  <c r="O18" i="2" l="1"/>
  <c r="O24" i="2"/>
  <c r="D23" i="1"/>
  <c r="D44" i="2" s="1"/>
  <c r="D12" i="1"/>
  <c r="D23" i="2" s="1"/>
  <c r="L23" i="2" s="1"/>
  <c r="L22" i="2"/>
  <c r="D11" i="1"/>
  <c r="D20" i="2" s="1"/>
  <c r="L20" i="2"/>
  <c r="M20" i="2" s="1"/>
  <c r="D35" i="1"/>
  <c r="L27" i="2"/>
  <c r="M27" i="2" s="1"/>
  <c r="O26" i="2" l="1"/>
  <c r="O20" i="2"/>
  <c r="L29" i="2"/>
  <c r="M29" i="2" s="1"/>
  <c r="D24" i="1"/>
  <c r="D46" i="2" s="1"/>
  <c r="D36" i="1"/>
  <c r="D38" i="1"/>
  <c r="D25" i="1"/>
  <c r="O22" i="2"/>
  <c r="L28" i="2"/>
  <c r="M28" i="2" s="1"/>
  <c r="D67" i="2" l="1"/>
  <c r="D51" i="2"/>
  <c r="D78" i="2"/>
  <c r="D62" i="2"/>
  <c r="D76" i="2"/>
  <c r="D73" i="2"/>
  <c r="D64" i="2"/>
  <c r="D60" i="2"/>
  <c r="D79" i="2"/>
  <c r="D63" i="2"/>
  <c r="D74" i="2"/>
  <c r="D58" i="2"/>
  <c r="D68" i="2"/>
  <c r="D57" i="2"/>
  <c r="D48" i="2"/>
  <c r="D69" i="2"/>
  <c r="D65" i="2"/>
  <c r="D72" i="2"/>
  <c r="D61" i="2"/>
  <c r="D49" i="2"/>
  <c r="D71" i="2"/>
  <c r="D55" i="2"/>
  <c r="D66" i="2"/>
  <c r="D50" i="2"/>
  <c r="D52" i="2"/>
  <c r="D80" i="2"/>
  <c r="D53" i="2"/>
  <c r="D77" i="2"/>
  <c r="D81" i="2"/>
  <c r="D75" i="2"/>
  <c r="D59" i="2"/>
  <c r="D70" i="2"/>
  <c r="D54" i="2"/>
  <c r="D56" i="2"/>
  <c r="E29" i="1"/>
  <c r="E38" i="1"/>
  <c r="E15" i="1"/>
  <c r="O28" i="2"/>
  <c r="P28" i="2" s="1"/>
  <c r="Q28" i="2" s="1"/>
  <c r="E24" i="1"/>
  <c r="D37" i="1"/>
  <c r="L31" i="2"/>
  <c r="E3" i="1" l="1"/>
  <c r="E27" i="1"/>
  <c r="E22" i="1"/>
  <c r="E26" i="1"/>
  <c r="E18" i="1"/>
  <c r="E41" i="1"/>
  <c r="E17" i="1"/>
  <c r="E11" i="1"/>
  <c r="E9" i="1"/>
  <c r="E10" i="1"/>
  <c r="E7" i="1"/>
  <c r="E13" i="2" s="1"/>
  <c r="M13" i="2" s="1"/>
  <c r="E34" i="1"/>
  <c r="E5" i="1"/>
  <c r="E9" i="2" s="1"/>
  <c r="M9" i="2" s="1"/>
  <c r="E33" i="1"/>
  <c r="E36" i="1"/>
  <c r="E12" i="1"/>
  <c r="E35" i="1"/>
  <c r="E40" i="1"/>
  <c r="E39" i="1"/>
  <c r="E14" i="1"/>
  <c r="E23" i="1"/>
  <c r="E30" i="1"/>
  <c r="E19" i="1"/>
  <c r="E13" i="1"/>
  <c r="E28" i="1"/>
  <c r="E25" i="1"/>
  <c r="E6" i="1"/>
  <c r="E10" i="2" s="1"/>
  <c r="M10" i="2" s="1"/>
  <c r="E21" i="1"/>
  <c r="E16" i="1"/>
  <c r="E4" i="1"/>
  <c r="E7" i="2" s="1"/>
  <c r="M7" i="2" s="1"/>
  <c r="E20" i="1"/>
  <c r="E31" i="1"/>
  <c r="E32" i="1"/>
  <c r="E37" i="1"/>
  <c r="L33" i="2"/>
  <c r="L30" i="2"/>
  <c r="M30" i="2" s="1"/>
  <c r="E4" i="2" l="1"/>
  <c r="M4" i="2" s="1"/>
  <c r="E5" i="2"/>
  <c r="M5" i="2" s="1"/>
  <c r="E11" i="2"/>
  <c r="M11" i="2" s="1"/>
  <c r="P10" i="2" s="1"/>
  <c r="E12" i="2"/>
  <c r="M12" i="2" s="1"/>
  <c r="P12" i="2" s="1"/>
  <c r="E8" i="2"/>
  <c r="M8" i="2" s="1"/>
  <c r="P8" i="2" s="1"/>
  <c r="E6" i="2"/>
  <c r="M6" i="2" s="1"/>
  <c r="P6" i="2" s="1"/>
  <c r="E51" i="2"/>
  <c r="E39" i="2"/>
  <c r="E28" i="2"/>
  <c r="E17" i="2"/>
  <c r="M17" i="2" s="1"/>
  <c r="E79" i="2"/>
  <c r="E74" i="2"/>
  <c r="E69" i="2"/>
  <c r="E65" i="2"/>
  <c r="E57" i="2"/>
  <c r="E33" i="2"/>
  <c r="M33" i="2" s="1"/>
  <c r="E49" i="2"/>
  <c r="E26" i="2"/>
  <c r="M26" i="2" s="1"/>
  <c r="P26" i="2" s="1"/>
  <c r="E48" i="2"/>
  <c r="E14" i="2"/>
  <c r="M14" i="2" s="1"/>
  <c r="E73" i="2"/>
  <c r="E64" i="2"/>
  <c r="E55" i="2"/>
  <c r="E30" i="2"/>
  <c r="E46" i="2"/>
  <c r="E24" i="2"/>
  <c r="M24" i="2" s="1"/>
  <c r="E56" i="2"/>
  <c r="E34" i="2"/>
  <c r="E81" i="2"/>
  <c r="E72" i="2"/>
  <c r="E63" i="2"/>
  <c r="E52" i="2"/>
  <c r="E27" i="2"/>
  <c r="E43" i="2"/>
  <c r="E21" i="2"/>
  <c r="M21" i="2" s="1"/>
  <c r="P20" i="2" s="1"/>
  <c r="E53" i="2"/>
  <c r="E42" i="2"/>
  <c r="E31" i="2"/>
  <c r="M31" i="2" s="1"/>
  <c r="E20" i="2"/>
  <c r="E80" i="2"/>
  <c r="E76" i="2"/>
  <c r="E70" i="2"/>
  <c r="E66" i="2"/>
  <c r="E62" i="2"/>
  <c r="E58" i="2"/>
  <c r="E50" i="2"/>
  <c r="E36" i="2"/>
  <c r="E23" i="2"/>
  <c r="M23" i="2" s="1"/>
  <c r="E54" i="2"/>
  <c r="E41" i="2"/>
  <c r="E29" i="2"/>
  <c r="E18" i="2"/>
  <c r="E61" i="2"/>
  <c r="E47" i="2"/>
  <c r="E19" i="2"/>
  <c r="M19" i="2" s="1"/>
  <c r="E38" i="2"/>
  <c r="E15" i="2"/>
  <c r="M15" i="2" s="1"/>
  <c r="E75" i="2"/>
  <c r="E37" i="2"/>
  <c r="E25" i="2"/>
  <c r="M25" i="2" s="1"/>
  <c r="E78" i="2"/>
  <c r="E68" i="2"/>
  <c r="E60" i="2"/>
  <c r="E44" i="2"/>
  <c r="E16" i="2"/>
  <c r="M16" i="2" s="1"/>
  <c r="E35" i="2"/>
  <c r="E45" i="2"/>
  <c r="E22" i="2"/>
  <c r="M22" i="2" s="1"/>
  <c r="P22" i="2" s="1"/>
  <c r="E77" i="2"/>
  <c r="E67" i="2"/>
  <c r="E59" i="2"/>
  <c r="E40" i="2"/>
  <c r="E71" i="2"/>
  <c r="E32" i="2"/>
  <c r="O30" i="2"/>
  <c r="L34" i="2"/>
  <c r="M34" i="2" s="1"/>
  <c r="L32" i="2"/>
  <c r="P30" i="2" l="1"/>
  <c r="M32" i="2"/>
  <c r="P14" i="2"/>
  <c r="P24" i="2"/>
  <c r="P18" i="2"/>
  <c r="P16" i="2"/>
  <c r="P4" i="2"/>
  <c r="O32" i="2"/>
  <c r="L37" i="2"/>
  <c r="M37" i="2" s="1"/>
  <c r="L35" i="2"/>
  <c r="M35" i="2" s="1"/>
  <c r="P32" i="2" l="1"/>
  <c r="O34" i="2"/>
  <c r="P34" i="2" s="1"/>
  <c r="L36" i="2"/>
  <c r="M36" i="2" s="1"/>
  <c r="Q34" i="2" l="1"/>
  <c r="O36" i="2"/>
  <c r="P36" i="2" s="1"/>
  <c r="L38" i="2"/>
  <c r="M38" i="2" s="1"/>
  <c r="L39" i="2" l="1"/>
  <c r="M39" i="2" s="1"/>
  <c r="O38" i="2" l="1"/>
  <c r="P38" i="2" s="1"/>
  <c r="L40" i="2"/>
  <c r="M40" i="2" s="1"/>
  <c r="L41" i="2" l="1"/>
  <c r="M41" i="2" s="1"/>
  <c r="O40" i="2" l="1"/>
  <c r="P40" i="2" s="1"/>
  <c r="L42" i="2"/>
  <c r="M42" i="2" s="1"/>
  <c r="L43" i="2" l="1"/>
  <c r="M43" i="2" s="1"/>
  <c r="O42" i="2" l="1"/>
  <c r="P42" i="2" s="1"/>
  <c r="L44" i="2"/>
  <c r="M44" i="2" s="1"/>
  <c r="L45" i="2" l="1"/>
  <c r="M45" i="2" s="1"/>
  <c r="O44" i="2" l="1"/>
  <c r="P44" i="2" s="1"/>
  <c r="L46" i="2"/>
  <c r="M46" i="2" s="1"/>
  <c r="L47" i="2" l="1"/>
  <c r="M47" i="2" s="1"/>
  <c r="O46" i="2" l="1"/>
  <c r="P46" i="2" s="1"/>
  <c r="L48" i="2"/>
  <c r="M48" i="2" s="1"/>
  <c r="N48" i="2" l="1"/>
  <c r="L64" i="2"/>
  <c r="M64" i="2" s="1"/>
  <c r="N64" i="2" s="1"/>
  <c r="L49" i="2"/>
  <c r="M49" i="2" s="1"/>
  <c r="N49" i="2" l="1"/>
  <c r="O48" i="2"/>
  <c r="P48" i="2" s="1"/>
  <c r="L65" i="2"/>
  <c r="M65" i="2" s="1"/>
  <c r="N65" i="2" s="1"/>
  <c r="L67" i="2"/>
  <c r="M67" i="2" s="1"/>
  <c r="N67" i="2" s="1"/>
  <c r="L50" i="2"/>
  <c r="M50" i="2" s="1"/>
  <c r="N50" i="2" s="1"/>
  <c r="Q48" i="2" l="1"/>
  <c r="O64" i="2"/>
  <c r="P64" i="2" s="1"/>
  <c r="Q64" i="2" s="1"/>
  <c r="L66" i="2"/>
  <c r="M66" i="2" s="1"/>
  <c r="N66" i="2" s="1"/>
  <c r="L69" i="2"/>
  <c r="M69" i="2" s="1"/>
  <c r="N69" i="2" s="1"/>
  <c r="L51" i="2"/>
  <c r="M51" i="2" s="1"/>
  <c r="N51" i="2" l="1"/>
  <c r="O50" i="2"/>
  <c r="P50" i="2" s="1"/>
  <c r="O66" i="2"/>
  <c r="P66" i="2" s="1"/>
  <c r="Q66" i="2" s="1"/>
  <c r="L70" i="2"/>
  <c r="M70" i="2" s="1"/>
  <c r="N70" i="2" s="1"/>
  <c r="L68" i="2"/>
  <c r="M68" i="2" s="1"/>
  <c r="N68" i="2" s="1"/>
  <c r="Q50" i="2" l="1"/>
  <c r="O68" i="2"/>
  <c r="P68" i="2" s="1"/>
  <c r="Q68" i="2" s="1"/>
  <c r="L72" i="2"/>
  <c r="M72" i="2" s="1"/>
  <c r="N72" i="2" s="1"/>
  <c r="L71" i="2"/>
  <c r="M71" i="2" s="1"/>
  <c r="N71" i="2" s="1"/>
  <c r="O70" i="2" l="1"/>
  <c r="P70" i="2" s="1"/>
  <c r="Q70" i="2" s="1"/>
  <c r="L74" i="2"/>
  <c r="M74" i="2" s="1"/>
  <c r="N74" i="2" s="1"/>
  <c r="L73" i="2"/>
  <c r="M73" i="2" s="1"/>
  <c r="N73" i="2" s="1"/>
  <c r="L52" i="2"/>
  <c r="M52" i="2" s="1"/>
  <c r="N52" i="2" l="1"/>
  <c r="O72" i="2"/>
  <c r="P72" i="2" s="1"/>
  <c r="Q72" i="2" s="1"/>
  <c r="L75" i="2"/>
  <c r="M75" i="2" s="1"/>
  <c r="N75" i="2" s="1"/>
  <c r="L77" i="2"/>
  <c r="M77" i="2" s="1"/>
  <c r="N77" i="2" s="1"/>
  <c r="L53" i="2"/>
  <c r="M53" i="2" s="1"/>
  <c r="N53" i="2" s="1"/>
  <c r="O52" i="2" l="1"/>
  <c r="P52" i="2" s="1"/>
  <c r="O74" i="2"/>
  <c r="P74" i="2" s="1"/>
  <c r="Q74" i="2" s="1"/>
  <c r="L81" i="2"/>
  <c r="M81" i="2" s="1"/>
  <c r="L76" i="2"/>
  <c r="M76" i="2" s="1"/>
  <c r="N76" i="2" s="1"/>
  <c r="L78" i="2"/>
  <c r="M78" i="2" s="1"/>
  <c r="N78" i="2" s="1"/>
  <c r="L54" i="2"/>
  <c r="M54" i="2" s="1"/>
  <c r="N54" i="2" s="1"/>
  <c r="Q52" i="2" l="1"/>
  <c r="N81" i="2"/>
  <c r="O76" i="2"/>
  <c r="P76" i="2" s="1"/>
  <c r="Q76" i="2" s="1"/>
  <c r="L79" i="2"/>
  <c r="M79" i="2" s="1"/>
  <c r="N79" i="2" s="1"/>
  <c r="L55" i="2"/>
  <c r="M55" i="2" s="1"/>
  <c r="N55" i="2" s="1"/>
  <c r="O78" i="2" l="1"/>
  <c r="P78" i="2" s="1"/>
  <c r="Q78" i="2" s="1"/>
  <c r="O54" i="2"/>
  <c r="P54" i="2" s="1"/>
  <c r="Q54" i="2" s="1"/>
  <c r="L80" i="2"/>
  <c r="M80" i="2" s="1"/>
  <c r="N80" i="2" s="1"/>
  <c r="L56" i="2"/>
  <c r="M56" i="2" s="1"/>
  <c r="N56" i="2" l="1"/>
  <c r="O80" i="2"/>
  <c r="L57" i="2"/>
  <c r="M57" i="2" s="1"/>
  <c r="P80" i="2" l="1"/>
  <c r="N57" i="2"/>
  <c r="O56" i="2"/>
  <c r="P56" i="2" s="1"/>
  <c r="Q56" i="2" s="1"/>
  <c r="L58" i="2"/>
  <c r="M58" i="2" s="1"/>
  <c r="Q80" i="2" l="1"/>
  <c r="N58" i="2"/>
  <c r="L59" i="2"/>
  <c r="M59" i="2" s="1"/>
  <c r="N59" i="2" l="1"/>
  <c r="O58" i="2"/>
  <c r="P58" i="2" s="1"/>
  <c r="L60" i="2"/>
  <c r="M60" i="2" s="1"/>
  <c r="Q58" i="2" l="1"/>
  <c r="N60" i="2"/>
  <c r="L61" i="2"/>
  <c r="M61" i="2" s="1"/>
  <c r="N61" i="2" l="1"/>
  <c r="O60" i="2"/>
  <c r="P60" i="2" s="1"/>
  <c r="L63" i="2"/>
  <c r="M63" i="2" s="1"/>
  <c r="L62" i="2"/>
  <c r="M62" i="2" s="1"/>
  <c r="N62" i="2" s="1"/>
  <c r="Q60" i="2" l="1"/>
  <c r="N63" i="2"/>
  <c r="O62" i="2"/>
  <c r="P62" i="2" s="1"/>
  <c r="Q62" i="2" s="1"/>
  <c r="Q42" i="2" l="1"/>
  <c r="Q30" i="2"/>
  <c r="Q32" i="2"/>
  <c r="Q38" i="2"/>
  <c r="Q20" i="2"/>
  <c r="Q24" i="2"/>
  <c r="Q36" i="2"/>
  <c r="Q22" i="2"/>
  <c r="Q26" i="2"/>
  <c r="Q40" i="2"/>
  <c r="Q18" i="2"/>
  <c r="Q44" i="2"/>
  <c r="Q16" i="2"/>
  <c r="Q14" i="2"/>
  <c r="Q4" i="2"/>
  <c r="Q6" i="2"/>
  <c r="Q8" i="2"/>
  <c r="Q12" i="2"/>
  <c r="Q10" i="2"/>
</calcChain>
</file>

<file path=xl/sharedStrings.xml><?xml version="1.0" encoding="utf-8"?>
<sst xmlns="http://schemas.openxmlformats.org/spreadsheetml/2006/main" count="320" uniqueCount="122">
  <si>
    <t>участник</t>
  </si>
  <si>
    <t>команда</t>
  </si>
  <si>
    <t>баллы</t>
  </si>
  <si>
    <t>место</t>
  </si>
  <si>
    <t>Непомнящий Виктор</t>
  </si>
  <si>
    <t>West Fishing</t>
  </si>
  <si>
    <t>Лунякин Олег</t>
  </si>
  <si>
    <t>Per4</t>
  </si>
  <si>
    <t>Бойко Сергей</t>
  </si>
  <si>
    <t>Legion</t>
  </si>
  <si>
    <t>Ананич Геннадий</t>
  </si>
  <si>
    <t>Против Течения</t>
  </si>
  <si>
    <t>Сенчуров Иван</t>
  </si>
  <si>
    <t>Peacock Bass</t>
  </si>
  <si>
    <t>Казанцев Евгений</t>
  </si>
  <si>
    <t>ЕК</t>
  </si>
  <si>
    <t>Зубко Сергей</t>
  </si>
  <si>
    <t>Adventurers</t>
  </si>
  <si>
    <t>Шевко Виталий</t>
  </si>
  <si>
    <t>nanobass</t>
  </si>
  <si>
    <t>Бобриков Алексей</t>
  </si>
  <si>
    <t>Янкович Сергей</t>
  </si>
  <si>
    <t>MicroKiller</t>
  </si>
  <si>
    <t>окунь</t>
  </si>
  <si>
    <t>щука</t>
  </si>
  <si>
    <t>размер, см</t>
  </si>
  <si>
    <t>№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</si>
  <si>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</si>
  <si>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</si>
  <si>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</si>
  <si>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</si>
  <si>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</si>
  <si>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</si>
  <si>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</si>
  <si>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</si>
  <si>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</si>
  <si>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</si>
  <si>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</si>
  <si>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</si>
  <si>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Дроздов Виталий</t>
  </si>
  <si>
    <t>Бахур Александр</t>
  </si>
  <si>
    <t>Купрейчик Сергей</t>
  </si>
  <si>
    <t>Каменец Алексей</t>
  </si>
  <si>
    <t>Poseidon</t>
  </si>
  <si>
    <t>Чижонок Сергей</t>
  </si>
  <si>
    <t>Строк Павел</t>
  </si>
  <si>
    <t>Золотарь Андрей</t>
  </si>
  <si>
    <t>Бычик Роман</t>
  </si>
  <si>
    <t>Трудовые резервы</t>
  </si>
  <si>
    <t>Пожарский Константин</t>
  </si>
  <si>
    <t>Lunker Tail</t>
  </si>
  <si>
    <t>Козел Вячеслав</t>
  </si>
  <si>
    <t>Кириевский Андрей</t>
  </si>
  <si>
    <t>Кириенко Кирилл</t>
  </si>
  <si>
    <t>Ковалев Евгений</t>
  </si>
  <si>
    <t>Микулов Владимир</t>
  </si>
  <si>
    <t>Степ Гарант</t>
  </si>
  <si>
    <t>Мельников Ю. В.</t>
  </si>
  <si>
    <t>Кравченко И. П.</t>
  </si>
  <si>
    <t>меcто</t>
  </si>
  <si>
    <t>сумма баллов</t>
  </si>
  <si>
    <t>средняя длина рыб по виду:</t>
  </si>
  <si>
    <t>Средний размер окуня, см:</t>
  </si>
  <si>
    <t>Средний размер щуки, см:</t>
  </si>
  <si>
    <t>судак</t>
  </si>
  <si>
    <t>жерех</t>
  </si>
  <si>
    <t>голавль</t>
  </si>
  <si>
    <t>язь</t>
  </si>
  <si>
    <t>чехонь</t>
  </si>
  <si>
    <t>сом</t>
  </si>
  <si>
    <t>Регистрационный лист</t>
  </si>
  <si>
    <t>Команда</t>
  </si>
  <si>
    <t>Спортсмен</t>
  </si>
  <si>
    <t>Стартовая зона</t>
  </si>
  <si>
    <t>Страховка</t>
  </si>
  <si>
    <t>Количество команд:</t>
  </si>
  <si>
    <t>3 этап Чемпионата РБ по спортивной ловле рыбы спиннингом с берега</t>
  </si>
  <si>
    <t>Круглянин Сергей</t>
  </si>
  <si>
    <t>Vodomotorika TEAM</t>
  </si>
  <si>
    <t>Баранок Артём</t>
  </si>
  <si>
    <t>Old Roads Fishing</t>
  </si>
  <si>
    <t xml:space="preserve">Синовец Роман </t>
  </si>
  <si>
    <t xml:space="preserve">Чернышёв Егор </t>
  </si>
  <si>
    <t>Gefest</t>
  </si>
  <si>
    <t>Саган Сергей</t>
  </si>
  <si>
    <t>Радчук Юрий</t>
  </si>
  <si>
    <t>Dream Team</t>
  </si>
  <si>
    <t>Золотухин Александр</t>
  </si>
  <si>
    <t>Тысевич Сергей</t>
  </si>
  <si>
    <t>Bona Кобрин</t>
  </si>
  <si>
    <t>Марковский Максим</t>
  </si>
  <si>
    <t>Барташук Александр</t>
  </si>
  <si>
    <t>XULi-ULi</t>
  </si>
  <si>
    <t>Лавренчук Станислав</t>
  </si>
  <si>
    <t>Фарватер</t>
  </si>
  <si>
    <t>Цыганок Михаил</t>
  </si>
  <si>
    <t xml:space="preserve">Попельский Максим </t>
  </si>
  <si>
    <t>Fanatik Belarus</t>
  </si>
  <si>
    <t>Шевчук Дмитрий</t>
  </si>
  <si>
    <t>FISHINGSTOCK BELARUS</t>
  </si>
  <si>
    <t>Против Течениия</t>
  </si>
  <si>
    <t>Bait Breath Team</t>
  </si>
  <si>
    <t>Кооператив ХИЩНИК</t>
  </si>
  <si>
    <t>Сницкий Виктор</t>
  </si>
  <si>
    <t>Сницкий Владимир</t>
  </si>
  <si>
    <t>Bass Hunters</t>
  </si>
  <si>
    <t>Жуковский Александр</t>
  </si>
  <si>
    <t>Масюк Павел</t>
  </si>
  <si>
    <t>TotalSpin</t>
  </si>
  <si>
    <t xml:space="preserve">Болбас Тимофей </t>
  </si>
  <si>
    <t>SB-FISHING</t>
  </si>
  <si>
    <t>ASpinnTeam</t>
  </si>
  <si>
    <t>Нугуманов Артём</t>
  </si>
  <si>
    <t>Вашкевич Александр</t>
  </si>
  <si>
    <t>Мартынчук Михаил</t>
  </si>
  <si>
    <t>Мякинник Артем</t>
  </si>
  <si>
    <t>Шумко Александр</t>
  </si>
  <si>
    <t>Ставер Дмитрий</t>
  </si>
  <si>
    <t>Дубровский Вадим</t>
  </si>
  <si>
    <t>А</t>
  </si>
  <si>
    <t>Б</t>
  </si>
  <si>
    <t xml:space="preserve">Сапраненков Евгений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</si>
</sst>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7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/>
    <xf numFmtId="0" fontId="3" fillId="0" borderId="11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3" fillId="0" borderId="10" xfId="0" applyFont="1" applyFill="1" applyBorder="1"/>
    <xf numFmtId="0" fontId="0" fillId="0" borderId="21" xfId="0" applyBorder="1"/>
    <xf numFmtId="0" fontId="0" fillId="0" borderId="4" xfId="0" applyBorder="1"/>
    <xf numFmtId="0" fontId="1" fillId="0" borderId="0" xfId="1"/>
    <xf numFmtId="0" fontId="3" fillId="0" borderId="11" xfId="0" applyFont="1" applyFill="1" applyBorder="1" applyAlignment="1">
      <alignment vertical="center"/>
    </xf>
    <xf numFmtId="0" fontId="0" fillId="0" borderId="11" xfId="0" applyBorder="1"/>
    <xf numFmtId="0" fontId="0" fillId="0" borderId="5" xfId="0" applyBorder="1"/>
    <xf numFmtId="164" fontId="3" fillId="0" borderId="5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24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4" fillId="0" borderId="5" xfId="0" applyFont="1" applyBorder="1" applyAlignment="1"/>
    <xf numFmtId="0" fontId="4" fillId="0" borderId="5" xfId="0" applyFont="1" applyFill="1" applyBorder="1"/>
    <xf numFmtId="0" fontId="4" fillId="0" borderId="5" xfId="0" applyFont="1" applyFill="1" applyBorder="1" applyAlignment="1">
      <alignment vertical="center"/>
    </xf>
    <xf numFmtId="0" fontId="4" fillId="0" borderId="5" xfId="0" applyFont="1" applyBorder="1"/>
    <xf numFmtId="0" fontId="4" fillId="0" borderId="0" xfId="0" applyFont="1" applyFill="1"/>
    <xf numFmtId="0" fontId="5" fillId="0" borderId="12" xfId="1" applyFont="1" applyFill="1" applyBorder="1"/>
    <xf numFmtId="0" fontId="5" fillId="0" borderId="13" xfId="1" applyFont="1" applyFill="1" applyBorder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/>
    <xf numFmtId="0" fontId="9" fillId="0" borderId="0" xfId="0" applyFont="1" applyFill="1" applyBorder="1"/>
    <xf numFmtId="164" fontId="4" fillId="0" borderId="0" xfId="0" applyNumberFormat="1" applyFont="1" applyFill="1" applyAlignment="1">
      <alignment horizontal="left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/>
    <xf numFmtId="0" fontId="3" fillId="0" borderId="0" xfId="0" applyFont="1" applyFill="1"/>
    <xf numFmtId="0" fontId="4" fillId="0" borderId="11" xfId="0" applyFont="1" applyBorder="1" applyAlignment="1"/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vertical="center"/>
    </xf>
    <xf numFmtId="164" fontId="3" fillId="0" borderId="30" xfId="0" applyNumberFormat="1" applyFont="1" applyFill="1" applyBorder="1" applyAlignment="1">
      <alignment horizontal="left" vertical="center"/>
    </xf>
    <xf numFmtId="164" fontId="3" fillId="0" borderId="31" xfId="0" applyNumberFormat="1" applyFont="1" applyFill="1" applyBorder="1" applyAlignment="1">
      <alignment horizontal="left" vertical="center"/>
    </xf>
    <xf numFmtId="164" fontId="3" fillId="0" borderId="18" xfId="0" applyNumberFormat="1" applyFont="1" applyFill="1" applyBorder="1" applyAlignment="1">
      <alignment horizontal="left" vertical="center"/>
    </xf>
    <xf numFmtId="164" fontId="3" fillId="0" borderId="32" xfId="0" applyNumberFormat="1" applyFont="1" applyFill="1" applyBorder="1" applyAlignment="1">
      <alignment horizontal="left" vertical="center"/>
    </xf>
    <xf numFmtId="164" fontId="3" fillId="0" borderId="33" xfId="0" applyNumberFormat="1" applyFont="1" applyFill="1" applyBorder="1" applyAlignment="1">
      <alignment horizontal="left" vertical="center"/>
    </xf>
    <xf numFmtId="164" fontId="3" fillId="0" borderId="8" xfId="0" applyNumberFormat="1" applyFont="1" applyFill="1" applyBorder="1" applyAlignment="1">
      <alignment horizontal="left" vertical="center"/>
    </xf>
    <xf numFmtId="164" fontId="3" fillId="0" borderId="34" xfId="0" applyNumberFormat="1" applyFont="1" applyFill="1" applyBorder="1" applyAlignment="1">
      <alignment horizontal="left" vertical="center"/>
    </xf>
    <xf numFmtId="164" fontId="3" fillId="0" borderId="9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right"/>
    </xf>
    <xf numFmtId="0" fontId="4" fillId="0" borderId="28" xfId="0" applyFont="1" applyBorder="1" applyAlignment="1">
      <alignment horizontal="right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9" fillId="0" borderId="5" xfId="0" applyFont="1" applyFill="1" applyBorder="1"/>
    <xf numFmtId="0" fontId="4" fillId="0" borderId="10" xfId="0" applyFont="1" applyFill="1" applyBorder="1" applyAlignment="1">
      <alignment horizontal="center" vertical="center"/>
    </xf>
    <xf numFmtId="0" fontId="9" fillId="0" borderId="11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3" fillId="0" borderId="35" xfId="0" applyNumberFormat="1" applyFont="1" applyFill="1" applyBorder="1" applyAlignment="1">
      <alignment horizontal="left" vertical="center"/>
    </xf>
    <xf numFmtId="164" fontId="3" fillId="0" borderId="36" xfId="0" applyNumberFormat="1" applyFont="1" applyFill="1" applyBorder="1" applyAlignment="1">
      <alignment horizontal="left" vertical="center"/>
    </xf>
    <xf numFmtId="164" fontId="3" fillId="0" borderId="37" xfId="0" applyNumberFormat="1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/>
    </xf>
    <xf numFmtId="0" fontId="9" fillId="2" borderId="5" xfId="0" applyFont="1" applyFill="1" applyBorder="1"/>
    <xf numFmtId="0" fontId="4" fillId="2" borderId="11" xfId="0" applyFont="1" applyFill="1" applyBorder="1" applyAlignment="1">
      <alignment horizontal="center" vertical="center"/>
    </xf>
  </cellXfs>
  <cellStyles count="2">
    <cellStyle name="Heading 4" xfId="1"/>
    <cellStyle name="Обычный" xfId="0" builtinId="0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1"/>
      <tableStyleElement type="headerRow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3" name="Таблица314" displayName="Таблица314" ref="C1:C31" totalsRowShown="0" headerRowDxfId="9" dataDxfId="8" tableBorderDxfId="7">
  <autoFilter ref="C1:C31"/>
  <tableColumns count="1">
    <tableColumn id="1" name="Участники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opLeftCell="A31" workbookViewId="0">
      <selection activeCell="C43" sqref="C43"/>
    </sheetView>
  </sheetViews>
  <sheetFormatPr defaultRowHeight="15.75" x14ac:dyDescent="0.25"/>
  <cols>
    <col min="1" max="1" width="3.42578125" style="46" customWidth="1"/>
    <col min="2" max="2" width="29.140625" style="46" customWidth="1"/>
    <col min="3" max="3" width="33.28515625" style="46" customWidth="1"/>
    <col min="4" max="4" width="12.7109375" style="46" customWidth="1"/>
    <col min="5" max="5" width="11.85546875" style="46" customWidth="1"/>
    <col min="6" max="16384" width="9.140625" style="46"/>
  </cols>
  <sheetData>
    <row r="1" spans="1:6" x14ac:dyDescent="0.25">
      <c r="A1" s="44" t="s">
        <v>76</v>
      </c>
      <c r="B1" s="44"/>
      <c r="C1" s="44"/>
      <c r="D1" s="44"/>
      <c r="E1" s="45">
        <v>42630</v>
      </c>
    </row>
    <row r="2" spans="1:6" ht="16.5" thickBot="1" x14ac:dyDescent="0.3">
      <c r="A2" s="44" t="s">
        <v>70</v>
      </c>
      <c r="B2" s="44"/>
      <c r="C2" s="44"/>
      <c r="D2" s="44"/>
      <c r="E2" s="44"/>
    </row>
    <row r="3" spans="1:6" ht="28.5" customHeight="1" x14ac:dyDescent="0.25">
      <c r="A3" s="59" t="s">
        <v>26</v>
      </c>
      <c r="B3" s="59" t="s">
        <v>71</v>
      </c>
      <c r="C3" s="59" t="s">
        <v>72</v>
      </c>
      <c r="D3" s="61" t="s">
        <v>73</v>
      </c>
      <c r="E3" s="59" t="s">
        <v>74</v>
      </c>
    </row>
    <row r="4" spans="1:6" ht="10.5" customHeight="1" thickBot="1" x14ac:dyDescent="0.3">
      <c r="A4" s="60"/>
      <c r="B4" s="60"/>
      <c r="C4" s="60"/>
      <c r="D4" s="62"/>
      <c r="E4" s="60"/>
    </row>
    <row r="5" spans="1:6" ht="18" customHeight="1" x14ac:dyDescent="0.25">
      <c r="A5" s="28">
        <v>1</v>
      </c>
      <c r="B5" s="47" t="s">
        <v>78</v>
      </c>
      <c r="C5" s="29" t="s">
        <v>77</v>
      </c>
      <c r="D5" s="29" t="s">
        <v>119</v>
      </c>
      <c r="E5" s="43"/>
    </row>
    <row r="6" spans="1:6" ht="18" customHeight="1" x14ac:dyDescent="0.25">
      <c r="A6" s="32">
        <f t="shared" ref="A6:A69" si="0">A5+1</f>
        <v>2</v>
      </c>
      <c r="B6" s="47" t="s">
        <v>78</v>
      </c>
      <c r="C6" s="31" t="s">
        <v>117</v>
      </c>
      <c r="D6" s="31" t="s">
        <v>120</v>
      </c>
      <c r="E6" s="43"/>
    </row>
    <row r="7" spans="1:6" ht="18" customHeight="1" x14ac:dyDescent="0.25">
      <c r="A7" s="32">
        <f t="shared" si="0"/>
        <v>3</v>
      </c>
      <c r="B7" s="32" t="s">
        <v>48</v>
      </c>
      <c r="C7" s="33" t="s">
        <v>79</v>
      </c>
      <c r="D7" s="31" t="s">
        <v>120</v>
      </c>
      <c r="E7" s="43"/>
    </row>
    <row r="8" spans="1:6" ht="18" customHeight="1" x14ac:dyDescent="0.25">
      <c r="A8" s="32">
        <f t="shared" si="0"/>
        <v>4</v>
      </c>
      <c r="B8" s="31" t="s">
        <v>48</v>
      </c>
      <c r="C8" s="31" t="s">
        <v>49</v>
      </c>
      <c r="D8" s="31" t="s">
        <v>119</v>
      </c>
      <c r="E8" s="43"/>
    </row>
    <row r="9" spans="1:6" ht="18" customHeight="1" x14ac:dyDescent="0.25">
      <c r="A9" s="32">
        <f t="shared" si="0"/>
        <v>5</v>
      </c>
      <c r="B9" s="32" t="s">
        <v>43</v>
      </c>
      <c r="C9" s="33" t="s">
        <v>44</v>
      </c>
      <c r="D9" s="29" t="s">
        <v>120</v>
      </c>
      <c r="E9" s="43"/>
    </row>
    <row r="10" spans="1:6" ht="18" customHeight="1" x14ac:dyDescent="0.25">
      <c r="A10" s="32">
        <f t="shared" si="0"/>
        <v>6</v>
      </c>
      <c r="B10" s="30" t="s">
        <v>43</v>
      </c>
      <c r="C10" s="31" t="s">
        <v>45</v>
      </c>
      <c r="D10" s="31" t="s">
        <v>119</v>
      </c>
      <c r="E10" s="43"/>
    </row>
    <row r="11" spans="1:6" ht="18" customHeight="1" x14ac:dyDescent="0.25">
      <c r="A11" s="32">
        <f t="shared" si="0"/>
        <v>7</v>
      </c>
      <c r="B11" s="32" t="s">
        <v>13</v>
      </c>
      <c r="C11" s="33" t="s">
        <v>12</v>
      </c>
      <c r="D11" s="31" t="s">
        <v>119</v>
      </c>
      <c r="E11" s="43"/>
    </row>
    <row r="12" spans="1:6" ht="18" customHeight="1" x14ac:dyDescent="0.25">
      <c r="A12" s="32">
        <f t="shared" si="0"/>
        <v>8</v>
      </c>
      <c r="B12" s="30" t="s">
        <v>13</v>
      </c>
      <c r="C12" s="31" t="s">
        <v>39</v>
      </c>
      <c r="D12" s="31" t="s">
        <v>120</v>
      </c>
      <c r="E12" s="43"/>
    </row>
    <row r="13" spans="1:6" ht="18" customHeight="1" x14ac:dyDescent="0.25">
      <c r="A13" s="32">
        <f t="shared" si="0"/>
        <v>9</v>
      </c>
      <c r="B13" s="30" t="s">
        <v>80</v>
      </c>
      <c r="C13" s="31" t="s">
        <v>81</v>
      </c>
      <c r="D13" s="29" t="s">
        <v>119</v>
      </c>
      <c r="E13" s="43"/>
    </row>
    <row r="14" spans="1:6" ht="18" customHeight="1" x14ac:dyDescent="0.25">
      <c r="A14" s="32">
        <f t="shared" si="0"/>
        <v>10</v>
      </c>
      <c r="B14" s="32" t="s">
        <v>80</v>
      </c>
      <c r="C14" s="33" t="s">
        <v>82</v>
      </c>
      <c r="D14" s="31" t="s">
        <v>120</v>
      </c>
      <c r="E14" s="43"/>
    </row>
    <row r="15" spans="1:6" ht="18" customHeight="1" x14ac:dyDescent="0.25">
      <c r="A15" s="32">
        <f t="shared" si="0"/>
        <v>11</v>
      </c>
      <c r="B15" s="30" t="s">
        <v>83</v>
      </c>
      <c r="C15" s="32" t="s">
        <v>84</v>
      </c>
      <c r="D15" s="31" t="s">
        <v>120</v>
      </c>
      <c r="E15" s="43"/>
      <c r="F15" s="46" t="s">
        <v>116</v>
      </c>
    </row>
    <row r="16" spans="1:6" ht="18" customHeight="1" x14ac:dyDescent="0.25">
      <c r="A16" s="32">
        <f t="shared" si="0"/>
        <v>12</v>
      </c>
      <c r="B16" s="30" t="s">
        <v>83</v>
      </c>
      <c r="C16" s="31" t="s">
        <v>85</v>
      </c>
      <c r="D16" s="31" t="s">
        <v>119</v>
      </c>
      <c r="E16" s="43"/>
    </row>
    <row r="17" spans="1:5" ht="18" customHeight="1" x14ac:dyDescent="0.25">
      <c r="A17" s="32">
        <f t="shared" si="0"/>
        <v>13</v>
      </c>
      <c r="B17" s="32" t="s">
        <v>5</v>
      </c>
      <c r="C17" s="33" t="s">
        <v>4</v>
      </c>
      <c r="D17" s="29" t="s">
        <v>119</v>
      </c>
      <c r="E17" s="43"/>
    </row>
    <row r="18" spans="1:5" ht="18" customHeight="1" x14ac:dyDescent="0.25">
      <c r="A18" s="32">
        <f t="shared" si="0"/>
        <v>14</v>
      </c>
      <c r="B18" s="30" t="s">
        <v>5</v>
      </c>
      <c r="C18" s="31" t="s">
        <v>46</v>
      </c>
      <c r="D18" s="31" t="s">
        <v>120</v>
      </c>
      <c r="E18" s="43"/>
    </row>
    <row r="19" spans="1:5" ht="18" customHeight="1" x14ac:dyDescent="0.25">
      <c r="A19" s="32">
        <f t="shared" si="0"/>
        <v>15</v>
      </c>
      <c r="B19" s="30" t="s">
        <v>86</v>
      </c>
      <c r="C19" s="31" t="s">
        <v>87</v>
      </c>
      <c r="D19" s="31" t="s">
        <v>120</v>
      </c>
      <c r="E19" s="43"/>
    </row>
    <row r="20" spans="1:5" ht="18" customHeight="1" x14ac:dyDescent="0.25">
      <c r="A20" s="32">
        <f t="shared" si="0"/>
        <v>16</v>
      </c>
      <c r="B20" s="30" t="s">
        <v>86</v>
      </c>
      <c r="C20" s="31" t="s">
        <v>88</v>
      </c>
      <c r="D20" s="31" t="s">
        <v>119</v>
      </c>
      <c r="E20" s="43"/>
    </row>
    <row r="21" spans="1:5" ht="18" customHeight="1" x14ac:dyDescent="0.25">
      <c r="A21" s="32">
        <f t="shared" si="0"/>
        <v>17</v>
      </c>
      <c r="B21" s="32" t="s">
        <v>89</v>
      </c>
      <c r="C21" s="33" t="s">
        <v>90</v>
      </c>
      <c r="D21" s="29" t="s">
        <v>119</v>
      </c>
      <c r="E21" s="43"/>
    </row>
    <row r="22" spans="1:5" ht="18" customHeight="1" x14ac:dyDescent="0.25">
      <c r="A22" s="32">
        <f t="shared" si="0"/>
        <v>18</v>
      </c>
      <c r="B22" s="32" t="s">
        <v>89</v>
      </c>
      <c r="C22" s="33" t="s">
        <v>91</v>
      </c>
      <c r="D22" s="31" t="s">
        <v>120</v>
      </c>
      <c r="E22" s="43"/>
    </row>
    <row r="23" spans="1:5" ht="18" customHeight="1" x14ac:dyDescent="0.25">
      <c r="A23" s="32">
        <f t="shared" si="0"/>
        <v>19</v>
      </c>
      <c r="B23" s="32" t="s">
        <v>94</v>
      </c>
      <c r="C23" s="33" t="s">
        <v>95</v>
      </c>
      <c r="D23" s="31" t="s">
        <v>120</v>
      </c>
      <c r="E23" s="43"/>
    </row>
    <row r="24" spans="1:5" ht="18" customHeight="1" x14ac:dyDescent="0.25">
      <c r="A24" s="32">
        <f t="shared" si="0"/>
        <v>20</v>
      </c>
      <c r="B24" s="30" t="s">
        <v>94</v>
      </c>
      <c r="C24" s="31" t="s">
        <v>96</v>
      </c>
      <c r="D24" s="31" t="s">
        <v>119</v>
      </c>
      <c r="E24" s="43"/>
    </row>
    <row r="25" spans="1:5" ht="18" customHeight="1" x14ac:dyDescent="0.25">
      <c r="A25" s="32">
        <f t="shared" si="0"/>
        <v>21</v>
      </c>
      <c r="B25" s="30" t="s">
        <v>92</v>
      </c>
      <c r="C25" s="31" t="s">
        <v>118</v>
      </c>
      <c r="D25" s="29" t="s">
        <v>120</v>
      </c>
      <c r="E25" s="43"/>
    </row>
    <row r="26" spans="1:5" ht="18" customHeight="1" x14ac:dyDescent="0.25">
      <c r="A26" s="32">
        <f t="shared" si="0"/>
        <v>22</v>
      </c>
      <c r="B26" s="30" t="s">
        <v>92</v>
      </c>
      <c r="C26" s="31" t="s">
        <v>93</v>
      </c>
      <c r="D26" s="31" t="s">
        <v>119</v>
      </c>
      <c r="E26" s="43"/>
    </row>
    <row r="27" spans="1:5" ht="18" customHeight="1" x14ac:dyDescent="0.25">
      <c r="A27" s="32">
        <f t="shared" si="0"/>
        <v>23</v>
      </c>
      <c r="B27" s="30" t="s">
        <v>97</v>
      </c>
      <c r="C27" s="31" t="s">
        <v>21</v>
      </c>
      <c r="D27" s="31" t="s">
        <v>120</v>
      </c>
      <c r="E27" s="43"/>
    </row>
    <row r="28" spans="1:5" ht="18" customHeight="1" x14ac:dyDescent="0.25">
      <c r="A28" s="32">
        <f t="shared" si="0"/>
        <v>24</v>
      </c>
      <c r="B28" s="30" t="s">
        <v>97</v>
      </c>
      <c r="C28" s="31" t="s">
        <v>98</v>
      </c>
      <c r="D28" s="31" t="s">
        <v>119</v>
      </c>
      <c r="E28" s="43"/>
    </row>
    <row r="29" spans="1:5" ht="18" customHeight="1" x14ac:dyDescent="0.25">
      <c r="A29" s="32">
        <f t="shared" si="0"/>
        <v>25</v>
      </c>
      <c r="B29" s="32" t="s">
        <v>99</v>
      </c>
      <c r="C29" s="33" t="s">
        <v>6</v>
      </c>
      <c r="D29" s="29" t="s">
        <v>119</v>
      </c>
      <c r="E29" s="43"/>
    </row>
    <row r="30" spans="1:5" ht="18" customHeight="1" x14ac:dyDescent="0.25">
      <c r="A30" s="32">
        <f t="shared" si="0"/>
        <v>26</v>
      </c>
      <c r="B30" s="32" t="s">
        <v>99</v>
      </c>
      <c r="C30" s="33" t="s">
        <v>20</v>
      </c>
      <c r="D30" s="31" t="s">
        <v>120</v>
      </c>
      <c r="E30" s="43"/>
    </row>
    <row r="31" spans="1:5" ht="18" customHeight="1" x14ac:dyDescent="0.25">
      <c r="A31" s="32">
        <f t="shared" si="0"/>
        <v>27</v>
      </c>
      <c r="B31" s="32" t="s">
        <v>100</v>
      </c>
      <c r="C31" s="31" t="s">
        <v>10</v>
      </c>
      <c r="D31" s="31" t="s">
        <v>120</v>
      </c>
      <c r="E31" s="43"/>
    </row>
    <row r="32" spans="1:5" ht="18" customHeight="1" x14ac:dyDescent="0.25">
      <c r="A32" s="32">
        <f t="shared" si="0"/>
        <v>28</v>
      </c>
      <c r="B32" s="32" t="s">
        <v>100</v>
      </c>
      <c r="C32" s="31" t="s">
        <v>53</v>
      </c>
      <c r="D32" s="31" t="s">
        <v>119</v>
      </c>
      <c r="E32" s="43"/>
    </row>
    <row r="33" spans="1:6" ht="18" customHeight="1" x14ac:dyDescent="0.25">
      <c r="A33" s="32">
        <f t="shared" si="0"/>
        <v>29</v>
      </c>
      <c r="B33" s="32" t="s">
        <v>101</v>
      </c>
      <c r="C33" s="31" t="s">
        <v>40</v>
      </c>
      <c r="D33" s="29" t="s">
        <v>120</v>
      </c>
      <c r="E33" s="43"/>
    </row>
    <row r="34" spans="1:6" ht="18" customHeight="1" x14ac:dyDescent="0.25">
      <c r="A34" s="32">
        <f t="shared" si="0"/>
        <v>30</v>
      </c>
      <c r="B34" s="32" t="s">
        <v>101</v>
      </c>
      <c r="C34" s="33" t="s">
        <v>16</v>
      </c>
      <c r="D34" s="31" t="s">
        <v>119</v>
      </c>
      <c r="E34" s="43"/>
    </row>
    <row r="35" spans="1:6" ht="18" customHeight="1" x14ac:dyDescent="0.25">
      <c r="A35" s="32">
        <f t="shared" si="0"/>
        <v>31</v>
      </c>
      <c r="B35" s="30" t="s">
        <v>102</v>
      </c>
      <c r="C35" s="31" t="s">
        <v>103</v>
      </c>
      <c r="D35" s="31" t="s">
        <v>119</v>
      </c>
      <c r="E35" s="43"/>
    </row>
    <row r="36" spans="1:6" ht="18" customHeight="1" x14ac:dyDescent="0.25">
      <c r="A36" s="32">
        <f t="shared" si="0"/>
        <v>32</v>
      </c>
      <c r="B36" s="32" t="s">
        <v>102</v>
      </c>
      <c r="C36" s="33" t="s">
        <v>104</v>
      </c>
      <c r="D36" s="31" t="s">
        <v>120</v>
      </c>
      <c r="E36" s="43"/>
    </row>
    <row r="37" spans="1:6" ht="18" customHeight="1" x14ac:dyDescent="0.25">
      <c r="A37" s="32">
        <f t="shared" si="0"/>
        <v>33</v>
      </c>
      <c r="B37" s="30" t="s">
        <v>105</v>
      </c>
      <c r="C37" s="33" t="s">
        <v>18</v>
      </c>
      <c r="D37" s="29" t="s">
        <v>120</v>
      </c>
      <c r="E37" s="43"/>
    </row>
    <row r="38" spans="1:6" ht="18" customHeight="1" x14ac:dyDescent="0.25">
      <c r="A38" s="32">
        <f t="shared" si="0"/>
        <v>34</v>
      </c>
      <c r="B38" s="30" t="s">
        <v>105</v>
      </c>
      <c r="C38" s="33" t="s">
        <v>52</v>
      </c>
      <c r="D38" s="31" t="s">
        <v>119</v>
      </c>
      <c r="E38" s="43"/>
    </row>
    <row r="39" spans="1:6" ht="18" customHeight="1" x14ac:dyDescent="0.25">
      <c r="A39" s="32">
        <f t="shared" si="0"/>
        <v>35</v>
      </c>
      <c r="B39" s="32" t="s">
        <v>108</v>
      </c>
      <c r="C39" s="31" t="s">
        <v>106</v>
      </c>
      <c r="D39" s="31" t="s">
        <v>120</v>
      </c>
      <c r="E39" s="43"/>
    </row>
    <row r="40" spans="1:6" ht="18" customHeight="1" x14ac:dyDescent="0.25">
      <c r="A40" s="32">
        <f t="shared" si="0"/>
        <v>36</v>
      </c>
      <c r="B40" s="32" t="s">
        <v>108</v>
      </c>
      <c r="C40" s="31" t="s">
        <v>107</v>
      </c>
      <c r="D40" s="31" t="s">
        <v>119</v>
      </c>
      <c r="E40" s="43"/>
    </row>
    <row r="41" spans="1:6" ht="18" customHeight="1" x14ac:dyDescent="0.25">
      <c r="A41" s="32">
        <f t="shared" si="0"/>
        <v>37</v>
      </c>
      <c r="B41" s="30" t="s">
        <v>110</v>
      </c>
      <c r="C41" s="31" t="s">
        <v>109</v>
      </c>
      <c r="D41" s="29" t="s">
        <v>120</v>
      </c>
      <c r="E41" s="43"/>
    </row>
    <row r="42" spans="1:6" ht="18" customHeight="1" x14ac:dyDescent="0.25">
      <c r="A42" s="32">
        <f t="shared" si="0"/>
        <v>38</v>
      </c>
      <c r="B42" s="32" t="s">
        <v>110</v>
      </c>
      <c r="C42" s="31" t="s">
        <v>121</v>
      </c>
      <c r="D42" s="31" t="s">
        <v>119</v>
      </c>
      <c r="E42" s="43"/>
    </row>
    <row r="43" spans="1:6" ht="18" customHeight="1" x14ac:dyDescent="0.25">
      <c r="A43" s="32">
        <f t="shared" si="0"/>
        <v>39</v>
      </c>
      <c r="B43" s="32" t="s">
        <v>9</v>
      </c>
      <c r="C43" s="31" t="s">
        <v>8</v>
      </c>
      <c r="D43" s="31" t="s">
        <v>120</v>
      </c>
      <c r="E43" s="43"/>
    </row>
    <row r="44" spans="1:6" ht="18" customHeight="1" x14ac:dyDescent="0.25">
      <c r="A44" s="32">
        <f t="shared" si="0"/>
        <v>40</v>
      </c>
      <c r="B44" s="32" t="s">
        <v>9</v>
      </c>
      <c r="C44" s="31" t="s">
        <v>55</v>
      </c>
      <c r="D44" s="31" t="s">
        <v>119</v>
      </c>
      <c r="E44" s="43"/>
    </row>
    <row r="45" spans="1:6" ht="18" customHeight="1" x14ac:dyDescent="0.25">
      <c r="A45" s="32">
        <f t="shared" si="0"/>
        <v>41</v>
      </c>
      <c r="B45" s="32" t="s">
        <v>111</v>
      </c>
      <c r="C45" s="33" t="s">
        <v>112</v>
      </c>
      <c r="D45" s="29" t="s">
        <v>119</v>
      </c>
      <c r="E45" s="43"/>
    </row>
    <row r="46" spans="1:6" ht="18" customHeight="1" x14ac:dyDescent="0.25">
      <c r="A46" s="32">
        <f t="shared" si="0"/>
        <v>42</v>
      </c>
      <c r="B46" s="32" t="s">
        <v>111</v>
      </c>
      <c r="C46" s="33" t="s">
        <v>113</v>
      </c>
      <c r="D46" s="31" t="s">
        <v>120</v>
      </c>
      <c r="E46" s="43"/>
      <c r="F46" s="46" t="s">
        <v>115</v>
      </c>
    </row>
    <row r="47" spans="1:6" ht="18" customHeight="1" x14ac:dyDescent="0.25">
      <c r="A47" s="32">
        <f t="shared" si="0"/>
        <v>43</v>
      </c>
      <c r="B47" s="30" t="s">
        <v>19</v>
      </c>
      <c r="C47" s="31" t="s">
        <v>47</v>
      </c>
      <c r="D47" s="31" t="s">
        <v>119</v>
      </c>
      <c r="E47" s="43"/>
    </row>
    <row r="48" spans="1:6" ht="18" customHeight="1" x14ac:dyDescent="0.25">
      <c r="A48" s="32">
        <f t="shared" si="0"/>
        <v>44</v>
      </c>
      <c r="B48" s="30" t="s">
        <v>19</v>
      </c>
      <c r="C48" s="31" t="s">
        <v>114</v>
      </c>
      <c r="D48" s="31" t="s">
        <v>120</v>
      </c>
      <c r="E48" s="43"/>
    </row>
    <row r="49" spans="1:5" ht="18" customHeight="1" x14ac:dyDescent="0.25">
      <c r="A49" s="32">
        <f t="shared" si="0"/>
        <v>45</v>
      </c>
      <c r="B49" s="32"/>
      <c r="C49" s="33"/>
      <c r="D49" s="31"/>
      <c r="E49" s="43"/>
    </row>
    <row r="50" spans="1:5" ht="18" customHeight="1" x14ac:dyDescent="0.25">
      <c r="A50" s="32">
        <f t="shared" si="0"/>
        <v>46</v>
      </c>
      <c r="B50" s="32"/>
      <c r="C50" s="33"/>
      <c r="D50" s="31"/>
      <c r="E50" s="43"/>
    </row>
    <row r="51" spans="1:5" x14ac:dyDescent="0.25">
      <c r="A51" s="32">
        <f t="shared" si="0"/>
        <v>47</v>
      </c>
      <c r="B51" s="32"/>
      <c r="C51" s="31"/>
      <c r="D51" s="31"/>
      <c r="E51" s="43"/>
    </row>
    <row r="52" spans="1:5" x14ac:dyDescent="0.25">
      <c r="A52" s="32">
        <f t="shared" si="0"/>
        <v>48</v>
      </c>
      <c r="B52" s="32"/>
      <c r="C52" s="31"/>
      <c r="D52" s="31"/>
      <c r="E52" s="43"/>
    </row>
    <row r="53" spans="1:5" x14ac:dyDescent="0.25">
      <c r="A53" s="32">
        <f t="shared" si="0"/>
        <v>49</v>
      </c>
      <c r="B53" s="32"/>
      <c r="C53" s="33"/>
      <c r="D53" s="31"/>
      <c r="E53" s="43"/>
    </row>
    <row r="54" spans="1:5" x14ac:dyDescent="0.25">
      <c r="A54" s="32">
        <f t="shared" si="0"/>
        <v>50</v>
      </c>
      <c r="B54" s="32"/>
      <c r="C54" s="33"/>
      <c r="D54" s="31"/>
      <c r="E54" s="43"/>
    </row>
    <row r="55" spans="1:5" x14ac:dyDescent="0.25">
      <c r="A55" s="32">
        <f t="shared" si="0"/>
        <v>51</v>
      </c>
      <c r="B55" s="32"/>
      <c r="C55" s="31"/>
      <c r="D55" s="31"/>
      <c r="E55" s="43"/>
    </row>
    <row r="56" spans="1:5" x14ac:dyDescent="0.25">
      <c r="A56" s="32">
        <f t="shared" si="0"/>
        <v>52</v>
      </c>
      <c r="B56" s="32"/>
      <c r="C56" s="31"/>
      <c r="D56" s="31"/>
      <c r="E56" s="43"/>
    </row>
    <row r="57" spans="1:5" x14ac:dyDescent="0.25">
      <c r="A57" s="32">
        <f t="shared" si="0"/>
        <v>53</v>
      </c>
      <c r="B57" s="30"/>
      <c r="C57" s="31"/>
      <c r="D57" s="31"/>
      <c r="E57" s="43"/>
    </row>
    <row r="58" spans="1:5" x14ac:dyDescent="0.25">
      <c r="A58" s="32">
        <f t="shared" si="0"/>
        <v>54</v>
      </c>
      <c r="B58" s="30"/>
      <c r="C58" s="31"/>
      <c r="D58" s="31"/>
      <c r="E58" s="43"/>
    </row>
    <row r="59" spans="1:5" x14ac:dyDescent="0.25">
      <c r="A59" s="32">
        <f t="shared" si="0"/>
        <v>55</v>
      </c>
      <c r="B59" s="30"/>
      <c r="C59" s="31"/>
      <c r="D59" s="31"/>
      <c r="E59" s="43"/>
    </row>
    <row r="60" spans="1:5" x14ac:dyDescent="0.25">
      <c r="A60" s="32">
        <f t="shared" si="0"/>
        <v>56</v>
      </c>
      <c r="B60" s="30"/>
      <c r="C60" s="31"/>
      <c r="D60" s="31"/>
      <c r="E60" s="43"/>
    </row>
    <row r="61" spans="1:5" x14ac:dyDescent="0.25">
      <c r="A61" s="32">
        <f t="shared" si="0"/>
        <v>57</v>
      </c>
      <c r="B61" s="30"/>
      <c r="C61" s="31"/>
      <c r="D61" s="31"/>
      <c r="E61" s="43"/>
    </row>
    <row r="62" spans="1:5" x14ac:dyDescent="0.25">
      <c r="A62" s="32">
        <f t="shared" si="0"/>
        <v>58</v>
      </c>
      <c r="B62" s="32"/>
      <c r="C62" s="33"/>
      <c r="D62" s="31"/>
      <c r="E62" s="43"/>
    </row>
    <row r="63" spans="1:5" x14ac:dyDescent="0.25">
      <c r="A63" s="32">
        <f t="shared" si="0"/>
        <v>59</v>
      </c>
      <c r="B63" s="30"/>
      <c r="C63" s="33"/>
      <c r="D63" s="31"/>
      <c r="E63" s="43"/>
    </row>
    <row r="64" spans="1:5" x14ac:dyDescent="0.25">
      <c r="A64" s="32">
        <f t="shared" si="0"/>
        <v>60</v>
      </c>
      <c r="B64" s="32"/>
      <c r="C64" s="33"/>
      <c r="D64" s="31"/>
      <c r="E64" s="43"/>
    </row>
    <row r="65" spans="1:5" x14ac:dyDescent="0.25">
      <c r="A65" s="32">
        <f t="shared" si="0"/>
        <v>61</v>
      </c>
      <c r="B65" s="30"/>
      <c r="C65" s="31"/>
      <c r="D65" s="31"/>
      <c r="E65" s="43"/>
    </row>
    <row r="66" spans="1:5" x14ac:dyDescent="0.25">
      <c r="A66" s="32">
        <f t="shared" si="0"/>
        <v>62</v>
      </c>
      <c r="B66" s="30"/>
      <c r="C66" s="31"/>
      <c r="D66" s="31"/>
      <c r="E66" s="43"/>
    </row>
    <row r="67" spans="1:5" x14ac:dyDescent="0.25">
      <c r="A67" s="32">
        <f t="shared" si="0"/>
        <v>63</v>
      </c>
      <c r="B67" s="30"/>
      <c r="C67" s="31"/>
      <c r="D67" s="31"/>
      <c r="E67" s="43"/>
    </row>
    <row r="68" spans="1:5" x14ac:dyDescent="0.25">
      <c r="A68" s="32">
        <f t="shared" si="0"/>
        <v>64</v>
      </c>
      <c r="B68" s="32"/>
      <c r="C68" s="31"/>
      <c r="D68" s="31"/>
      <c r="E68" s="43"/>
    </row>
    <row r="69" spans="1:5" x14ac:dyDescent="0.25">
      <c r="A69" s="32">
        <f t="shared" si="0"/>
        <v>65</v>
      </c>
      <c r="B69" s="32"/>
      <c r="C69" s="31"/>
      <c r="D69" s="31"/>
      <c r="E69" s="43"/>
    </row>
    <row r="70" spans="1:5" x14ac:dyDescent="0.25">
      <c r="A70" s="32">
        <f t="shared" ref="A70:A82" si="1">A69+1</f>
        <v>66</v>
      </c>
      <c r="B70" s="30"/>
      <c r="C70" s="31"/>
      <c r="D70" s="31"/>
      <c r="E70" s="43"/>
    </row>
    <row r="71" spans="1:5" x14ac:dyDescent="0.25">
      <c r="A71" s="32">
        <f t="shared" si="1"/>
        <v>67</v>
      </c>
      <c r="B71" s="30"/>
      <c r="C71" s="31"/>
      <c r="D71" s="31"/>
      <c r="E71" s="43"/>
    </row>
    <row r="72" spans="1:5" x14ac:dyDescent="0.25">
      <c r="A72" s="32">
        <f t="shared" si="1"/>
        <v>68</v>
      </c>
      <c r="B72" s="30"/>
      <c r="C72" s="31"/>
      <c r="D72" s="31"/>
      <c r="E72" s="43"/>
    </row>
    <row r="73" spans="1:5" x14ac:dyDescent="0.25">
      <c r="A73" s="32">
        <f t="shared" si="1"/>
        <v>69</v>
      </c>
      <c r="B73" s="32"/>
      <c r="C73" s="33"/>
      <c r="D73" s="31"/>
      <c r="E73" s="43"/>
    </row>
    <row r="74" spans="1:5" x14ac:dyDescent="0.25">
      <c r="A74" s="32">
        <f t="shared" si="1"/>
        <v>70</v>
      </c>
      <c r="B74" s="30"/>
      <c r="C74" s="31"/>
      <c r="D74" s="31"/>
      <c r="E74" s="43"/>
    </row>
    <row r="75" spans="1:5" x14ac:dyDescent="0.25">
      <c r="A75" s="32">
        <f t="shared" si="1"/>
        <v>71</v>
      </c>
      <c r="B75" s="30"/>
      <c r="C75" s="31"/>
      <c r="D75" s="31"/>
      <c r="E75" s="43"/>
    </row>
    <row r="76" spans="1:5" x14ac:dyDescent="0.25">
      <c r="A76" s="32">
        <f t="shared" si="1"/>
        <v>72</v>
      </c>
      <c r="B76" s="30"/>
      <c r="C76" s="31"/>
      <c r="D76" s="31"/>
      <c r="E76" s="43"/>
    </row>
    <row r="77" spans="1:5" x14ac:dyDescent="0.25">
      <c r="A77" s="32">
        <f t="shared" si="1"/>
        <v>73</v>
      </c>
      <c r="B77" s="32"/>
      <c r="C77" s="31"/>
      <c r="D77" s="31"/>
      <c r="E77" s="43"/>
    </row>
    <row r="78" spans="1:5" x14ac:dyDescent="0.25">
      <c r="A78" s="32">
        <f t="shared" si="1"/>
        <v>74</v>
      </c>
      <c r="B78" s="30"/>
      <c r="C78" s="31"/>
      <c r="D78" s="31"/>
      <c r="E78" s="43"/>
    </row>
    <row r="79" spans="1:5" x14ac:dyDescent="0.25">
      <c r="A79" s="32">
        <f t="shared" si="1"/>
        <v>75</v>
      </c>
      <c r="B79" s="30"/>
      <c r="C79" s="31"/>
      <c r="D79" s="31"/>
      <c r="E79" s="43"/>
    </row>
    <row r="80" spans="1:5" x14ac:dyDescent="0.25">
      <c r="A80" s="32">
        <f t="shared" si="1"/>
        <v>76</v>
      </c>
      <c r="B80" s="30"/>
      <c r="C80" s="31"/>
      <c r="D80" s="31"/>
      <c r="E80" s="43"/>
    </row>
    <row r="81" spans="1:5" x14ac:dyDescent="0.25">
      <c r="A81" s="32">
        <f t="shared" si="1"/>
        <v>77</v>
      </c>
      <c r="B81" s="30"/>
      <c r="C81" s="31"/>
      <c r="D81" s="31"/>
      <c r="E81" s="43"/>
    </row>
    <row r="82" spans="1:5" x14ac:dyDescent="0.25">
      <c r="A82" s="32">
        <f t="shared" si="1"/>
        <v>78</v>
      </c>
      <c r="B82" s="30"/>
      <c r="C82" s="31"/>
      <c r="D82" s="31"/>
      <c r="E82" s="43"/>
    </row>
    <row r="83" spans="1:5" x14ac:dyDescent="0.25">
      <c r="A83" s="32"/>
      <c r="B83" s="30"/>
      <c r="C83" s="31"/>
      <c r="D83" s="31"/>
      <c r="E83" s="42"/>
    </row>
    <row r="84" spans="1:5" x14ac:dyDescent="0.25">
      <c r="A84" s="32"/>
      <c r="B84" s="30"/>
      <c r="C84" s="31"/>
      <c r="D84" s="31"/>
      <c r="E84" s="42"/>
    </row>
    <row r="85" spans="1:5" x14ac:dyDescent="0.25">
      <c r="A85" s="32"/>
      <c r="B85" s="30"/>
      <c r="C85" s="31"/>
      <c r="D85" s="31"/>
      <c r="E85" s="42"/>
    </row>
    <row r="86" spans="1:5" x14ac:dyDescent="0.25">
      <c r="A86" s="32"/>
      <c r="B86" s="30"/>
      <c r="C86" s="31"/>
      <c r="D86" s="31"/>
      <c r="E86" s="42"/>
    </row>
    <row r="88" spans="1:5" x14ac:dyDescent="0.25">
      <c r="B88" s="46" t="s">
        <v>75</v>
      </c>
      <c r="C88" s="46">
        <v>22</v>
      </c>
    </row>
  </sheetData>
  <sortState ref="B5:E83">
    <sortCondition ref="B5:B83"/>
  </sortState>
  <mergeCells count="5">
    <mergeCell ref="A3:A4"/>
    <mergeCell ref="B3:B4"/>
    <mergeCell ref="C3:C4"/>
    <mergeCell ref="D3:D4"/>
    <mergeCell ref="E3:E4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" sqref="B1:B2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16.7109375" bestFit="1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72" t="s">
        <v>26</v>
      </c>
      <c r="B1" s="74" t="s">
        <v>1</v>
      </c>
      <c r="C1" s="76" t="s">
        <v>0</v>
      </c>
      <c r="D1" s="78" t="s">
        <v>60</v>
      </c>
      <c r="E1" s="80" t="s">
        <v>3</v>
      </c>
      <c r="F1" s="63" t="s">
        <v>23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3" t="s">
        <v>24</v>
      </c>
      <c r="V1" s="64"/>
      <c r="W1" s="65"/>
      <c r="X1" s="63" t="s">
        <v>64</v>
      </c>
      <c r="Y1" s="64"/>
      <c r="Z1" s="65"/>
      <c r="AA1" s="63" t="s">
        <v>65</v>
      </c>
      <c r="AB1" s="64"/>
      <c r="AC1" s="65"/>
      <c r="AD1" s="63" t="s">
        <v>66</v>
      </c>
      <c r="AE1" s="64"/>
      <c r="AF1" s="65"/>
      <c r="AG1" s="63" t="s">
        <v>67</v>
      </c>
      <c r="AH1" s="64"/>
      <c r="AI1" s="65"/>
      <c r="AJ1" s="63" t="s">
        <v>68</v>
      </c>
      <c r="AK1" s="64"/>
      <c r="AL1" s="65"/>
      <c r="AM1" s="63" t="s">
        <v>69</v>
      </c>
      <c r="AN1" s="64"/>
      <c r="AO1" s="65"/>
    </row>
    <row r="2" spans="1:41" ht="16.5" thickBot="1" x14ac:dyDescent="0.3">
      <c r="A2" s="73"/>
      <c r="B2" s="75"/>
      <c r="C2" s="77"/>
      <c r="D2" s="79"/>
      <c r="E2" s="81"/>
      <c r="F2" s="66" t="s">
        <v>25</v>
      </c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15.75" x14ac:dyDescent="0.25">
      <c r="A3" s="18">
        <v>1</v>
      </c>
      <c r="B3" s="11" t="str">
        <f>IF(реглист!C5="А",реглист!B5,реглист!B6)</f>
        <v>Vodomotorika TEAM</v>
      </c>
      <c r="C3" s="11" t="str">
        <f>IF(реглист!D5="А",реглист!C5,реглист!C6)</f>
        <v>Круглянин Сергей</v>
      </c>
      <c r="D3" s="24">
        <f>D45</f>
        <v>1225.1600000000001</v>
      </c>
      <c r="E3" s="50">
        <f>E45</f>
        <v>2</v>
      </c>
      <c r="F3" s="51">
        <v>29</v>
      </c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3"/>
      <c r="U3" s="51">
        <v>39.200000000000003</v>
      </c>
      <c r="V3" s="52"/>
      <c r="W3" s="53"/>
      <c r="X3" s="51"/>
      <c r="Y3" s="52"/>
      <c r="Z3" s="53"/>
      <c r="AA3" s="51"/>
      <c r="AB3" s="52"/>
      <c r="AC3" s="53"/>
      <c r="AD3" s="51"/>
      <c r="AE3" s="52"/>
      <c r="AF3" s="53"/>
      <c r="AG3" s="51"/>
      <c r="AH3" s="52"/>
      <c r="AI3" s="53"/>
      <c r="AJ3" s="51"/>
      <c r="AK3" s="52"/>
      <c r="AL3" s="53"/>
      <c r="AM3" s="51"/>
      <c r="AN3" s="52"/>
      <c r="AO3" s="53"/>
    </row>
    <row r="4" spans="1:41" ht="15.75" x14ac:dyDescent="0.25">
      <c r="A4" s="19">
        <f>A3+1</f>
        <v>2</v>
      </c>
      <c r="B4" s="11" t="str">
        <f>IF(реглист!C7="А",реглист!B7,реглист!B8)</f>
        <v>Трудовые резервы</v>
      </c>
      <c r="C4" s="11" t="str">
        <f>IF(реглист!D7="А",реглист!C7,реглист!C8)</f>
        <v>Пожарский Константин</v>
      </c>
      <c r="D4" s="24">
        <f t="shared" ref="D4:E19" si="0">D46</f>
        <v>772.29</v>
      </c>
      <c r="E4" s="50">
        <f t="shared" si="0"/>
        <v>3</v>
      </c>
      <c r="F4" s="54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55"/>
      <c r="U4" s="54">
        <v>39</v>
      </c>
      <c r="V4" s="20">
        <v>39.6</v>
      </c>
      <c r="W4" s="55"/>
      <c r="X4" s="54"/>
      <c r="Y4" s="20"/>
      <c r="Z4" s="55"/>
      <c r="AA4" s="54"/>
      <c r="AB4" s="20"/>
      <c r="AC4" s="55"/>
      <c r="AD4" s="54"/>
      <c r="AE4" s="20"/>
      <c r="AF4" s="55"/>
      <c r="AG4" s="54"/>
      <c r="AH4" s="20"/>
      <c r="AI4" s="55"/>
      <c r="AJ4" s="54"/>
      <c r="AK4" s="20"/>
      <c r="AL4" s="55"/>
      <c r="AM4" s="54"/>
      <c r="AN4" s="20"/>
      <c r="AO4" s="55"/>
    </row>
    <row r="5" spans="1:41" ht="15.75" x14ac:dyDescent="0.25">
      <c r="A5" s="19">
        <f t="shared" ref="A5:A11" si="1">A4+1</f>
        <v>3</v>
      </c>
      <c r="B5" s="11" t="str">
        <f>IF(реглист!C9="А",реглист!B9,реглист!B10)</f>
        <v>Poseidon</v>
      </c>
      <c r="C5" s="11" t="str">
        <f>IF(реглист!D9="А",реглист!C9,реглист!C10)</f>
        <v>Строк Павел</v>
      </c>
      <c r="D5" s="24">
        <f t="shared" si="0"/>
        <v>380.25</v>
      </c>
      <c r="E5" s="50">
        <f t="shared" si="0"/>
        <v>6</v>
      </c>
      <c r="F5" s="54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55"/>
      <c r="U5" s="54">
        <v>39</v>
      </c>
      <c r="V5" s="20"/>
      <c r="W5" s="55"/>
      <c r="X5" s="54"/>
      <c r="Y5" s="20"/>
      <c r="Z5" s="55"/>
      <c r="AA5" s="54"/>
      <c r="AB5" s="20"/>
      <c r="AC5" s="55"/>
      <c r="AD5" s="54"/>
      <c r="AE5" s="20"/>
      <c r="AF5" s="55"/>
      <c r="AG5" s="54"/>
      <c r="AH5" s="20"/>
      <c r="AI5" s="55"/>
      <c r="AJ5" s="54"/>
      <c r="AK5" s="20"/>
      <c r="AL5" s="55"/>
      <c r="AM5" s="54"/>
      <c r="AN5" s="20"/>
      <c r="AO5" s="55"/>
    </row>
    <row r="6" spans="1:41" ht="15.75" x14ac:dyDescent="0.25">
      <c r="A6" s="19">
        <f t="shared" si="1"/>
        <v>4</v>
      </c>
      <c r="B6" s="11" t="str">
        <f>IF(реглист!C11="А",реглист!B11,реглист!B12)</f>
        <v>Peacock Bass</v>
      </c>
      <c r="C6" s="11" t="str">
        <f>IF(реглист!D11="А",реглист!C11,реглист!C12)</f>
        <v>Сенчуров Иван</v>
      </c>
      <c r="D6" s="24">
        <f t="shared" si="0"/>
        <v>320.40999999999997</v>
      </c>
      <c r="E6" s="50">
        <f t="shared" si="0"/>
        <v>8</v>
      </c>
      <c r="F6" s="54">
        <v>17.899999999999999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55"/>
      <c r="U6" s="54"/>
      <c r="V6" s="20"/>
      <c r="W6" s="55"/>
      <c r="X6" s="54"/>
      <c r="Y6" s="20"/>
      <c r="Z6" s="55"/>
      <c r="AA6" s="54"/>
      <c r="AB6" s="20"/>
      <c r="AC6" s="55"/>
      <c r="AD6" s="54"/>
      <c r="AE6" s="20"/>
      <c r="AF6" s="55"/>
      <c r="AG6" s="54"/>
      <c r="AH6" s="20"/>
      <c r="AI6" s="55"/>
      <c r="AJ6" s="54"/>
      <c r="AK6" s="20"/>
      <c r="AL6" s="55"/>
      <c r="AM6" s="54"/>
      <c r="AN6" s="20"/>
      <c r="AO6" s="55"/>
    </row>
    <row r="7" spans="1:41" ht="15.75" x14ac:dyDescent="0.25">
      <c r="A7" s="19">
        <f t="shared" si="1"/>
        <v>5</v>
      </c>
      <c r="B7" s="11" t="str">
        <f>IF(реглист!C13="А",реглист!B13,реглист!B14)</f>
        <v>Old Roads Fishing</v>
      </c>
      <c r="C7" s="11" t="str">
        <f>IF(реглист!D13="А",реглист!C13,реглист!C14)</f>
        <v xml:space="preserve">Синовец Роман </v>
      </c>
      <c r="D7" s="24">
        <f t="shared" si="0"/>
        <v>278.89</v>
      </c>
      <c r="E7" s="50">
        <f t="shared" si="0"/>
        <v>9</v>
      </c>
      <c r="F7" s="54">
        <v>16.7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55"/>
      <c r="U7" s="54"/>
      <c r="V7" s="20"/>
      <c r="W7" s="55"/>
      <c r="X7" s="54"/>
      <c r="Y7" s="20"/>
      <c r="Z7" s="55"/>
      <c r="AA7" s="54"/>
      <c r="AB7" s="20"/>
      <c r="AC7" s="55"/>
      <c r="AD7" s="54"/>
      <c r="AE7" s="20"/>
      <c r="AF7" s="55"/>
      <c r="AG7" s="54"/>
      <c r="AH7" s="20"/>
      <c r="AI7" s="55"/>
      <c r="AJ7" s="54"/>
      <c r="AK7" s="20"/>
      <c r="AL7" s="55"/>
      <c r="AM7" s="54"/>
      <c r="AN7" s="20"/>
      <c r="AO7" s="55"/>
    </row>
    <row r="8" spans="1:41" ht="15.75" x14ac:dyDescent="0.25">
      <c r="A8" s="19">
        <f t="shared" si="1"/>
        <v>6</v>
      </c>
      <c r="B8" s="11" t="str">
        <f>IF(реглист!C15="А",реглист!B15,реглист!B16)</f>
        <v>Gefest</v>
      </c>
      <c r="C8" s="11" t="str">
        <f>IF(реглист!D15="А",реглист!C15,реглист!C16)</f>
        <v>Радчук Юрий</v>
      </c>
      <c r="D8" s="24">
        <f t="shared" si="0"/>
        <v>0</v>
      </c>
      <c r="E8" s="50">
        <f t="shared" si="0"/>
        <v>23</v>
      </c>
      <c r="F8" s="5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55"/>
      <c r="U8" s="54"/>
      <c r="V8" s="20"/>
      <c r="W8" s="55"/>
      <c r="X8" s="54"/>
      <c r="Y8" s="20"/>
      <c r="Z8" s="55"/>
      <c r="AA8" s="54"/>
      <c r="AB8" s="20"/>
      <c r="AC8" s="55"/>
      <c r="AD8" s="54"/>
      <c r="AE8" s="20"/>
      <c r="AF8" s="55"/>
      <c r="AG8" s="54"/>
      <c r="AH8" s="20"/>
      <c r="AI8" s="55"/>
      <c r="AJ8" s="54"/>
      <c r="AK8" s="20"/>
      <c r="AL8" s="55"/>
      <c r="AM8" s="54"/>
      <c r="AN8" s="20"/>
      <c r="AO8" s="55"/>
    </row>
    <row r="9" spans="1:41" ht="15.75" x14ac:dyDescent="0.25">
      <c r="A9" s="19">
        <f t="shared" si="1"/>
        <v>7</v>
      </c>
      <c r="B9" s="11" t="str">
        <f>IF(реглист!C17="А",реглист!B17,реглист!B18)</f>
        <v>West Fishing</v>
      </c>
      <c r="C9" s="11" t="str">
        <f>IF(реглист!D17="А",реглист!C17,реглист!C18)</f>
        <v>Непомнящий Виктор</v>
      </c>
      <c r="D9" s="24">
        <f t="shared" si="0"/>
        <v>639.80999999999995</v>
      </c>
      <c r="E9" s="50">
        <f t="shared" si="0"/>
        <v>4</v>
      </c>
      <c r="F9" s="54">
        <v>21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55"/>
      <c r="U9" s="54">
        <v>28.2</v>
      </c>
      <c r="V9" s="20"/>
      <c r="W9" s="55"/>
      <c r="X9" s="54"/>
      <c r="Y9" s="20"/>
      <c r="Z9" s="55"/>
      <c r="AA9" s="54"/>
      <c r="AB9" s="20"/>
      <c r="AC9" s="55"/>
      <c r="AD9" s="54"/>
      <c r="AE9" s="20"/>
      <c r="AF9" s="55"/>
      <c r="AG9" s="54"/>
      <c r="AH9" s="20"/>
      <c r="AI9" s="55"/>
      <c r="AJ9" s="54"/>
      <c r="AK9" s="20"/>
      <c r="AL9" s="55"/>
      <c r="AM9" s="54"/>
      <c r="AN9" s="20"/>
      <c r="AO9" s="55"/>
    </row>
    <row r="10" spans="1:41" ht="15.75" x14ac:dyDescent="0.25">
      <c r="A10" s="19">
        <f t="shared" si="1"/>
        <v>8</v>
      </c>
      <c r="B10" s="11" t="str">
        <f>IF(реглист!C19="А",реглист!B19,реглист!B20)</f>
        <v>Dream Team</v>
      </c>
      <c r="C10" s="11" t="str">
        <f>IF(реглист!D19="А",реглист!C19,реглист!C20)</f>
        <v>Тысевич Сергей</v>
      </c>
      <c r="D10" s="24">
        <f t="shared" si="0"/>
        <v>324</v>
      </c>
      <c r="E10" s="50">
        <f t="shared" si="0"/>
        <v>7</v>
      </c>
      <c r="F10" s="54">
        <v>18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55"/>
      <c r="U10" s="54"/>
      <c r="V10" s="20"/>
      <c r="W10" s="55"/>
      <c r="X10" s="54"/>
      <c r="Y10" s="20"/>
      <c r="Z10" s="55"/>
      <c r="AA10" s="54"/>
      <c r="AB10" s="20"/>
      <c r="AC10" s="55"/>
      <c r="AD10" s="54"/>
      <c r="AE10" s="20"/>
      <c r="AF10" s="55"/>
      <c r="AG10" s="54"/>
      <c r="AH10" s="20"/>
      <c r="AI10" s="55"/>
      <c r="AJ10" s="54"/>
      <c r="AK10" s="20"/>
      <c r="AL10" s="55"/>
      <c r="AM10" s="54"/>
      <c r="AN10" s="20"/>
      <c r="AO10" s="55"/>
    </row>
    <row r="11" spans="1:41" ht="15.75" x14ac:dyDescent="0.25">
      <c r="A11" s="19">
        <f t="shared" si="1"/>
        <v>9</v>
      </c>
      <c r="B11" s="11" t="str">
        <f>IF(реглист!C21="А",реглист!B21,реглист!B22)</f>
        <v>Bona Кобрин</v>
      </c>
      <c r="C11" s="11" t="str">
        <f>IF(реглист!D21="А",реглист!C21,реглист!C22)</f>
        <v>Марковский Максим</v>
      </c>
      <c r="D11" s="24">
        <f t="shared" si="0"/>
        <v>0</v>
      </c>
      <c r="E11" s="50">
        <f t="shared" si="0"/>
        <v>23</v>
      </c>
      <c r="F11" s="54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55"/>
      <c r="U11" s="54"/>
      <c r="V11" s="20"/>
      <c r="W11" s="55"/>
      <c r="X11" s="54"/>
      <c r="Y11" s="20"/>
      <c r="Z11" s="55"/>
      <c r="AA11" s="54"/>
      <c r="AB11" s="20"/>
      <c r="AC11" s="55"/>
      <c r="AD11" s="54"/>
      <c r="AE11" s="20"/>
      <c r="AF11" s="55"/>
      <c r="AG11" s="54"/>
      <c r="AH11" s="20"/>
      <c r="AI11" s="55"/>
      <c r="AJ11" s="54"/>
      <c r="AK11" s="20"/>
      <c r="AL11" s="55"/>
      <c r="AM11" s="54"/>
      <c r="AN11" s="20"/>
      <c r="AO11" s="55"/>
    </row>
    <row r="12" spans="1:41" ht="15.75" x14ac:dyDescent="0.25">
      <c r="A12" s="19">
        <f>A11+1</f>
        <v>10</v>
      </c>
      <c r="B12" s="11" t="str">
        <f>IF(реглист!C23="А",реглист!B23,реглист!B24)</f>
        <v>Фарватер</v>
      </c>
      <c r="C12" s="11" t="str">
        <f>IF(реглист!D23="А",реглист!C23,реглист!C24)</f>
        <v xml:space="preserve">Попельский Максим </v>
      </c>
      <c r="D12" s="24">
        <f t="shared" si="0"/>
        <v>0</v>
      </c>
      <c r="E12" s="50">
        <f t="shared" si="0"/>
        <v>23</v>
      </c>
      <c r="F12" s="54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55"/>
      <c r="U12" s="54"/>
      <c r="V12" s="20"/>
      <c r="W12" s="55"/>
      <c r="X12" s="54"/>
      <c r="Y12" s="20"/>
      <c r="Z12" s="55"/>
      <c r="AA12" s="54"/>
      <c r="AB12" s="20"/>
      <c r="AC12" s="55"/>
      <c r="AD12" s="54"/>
      <c r="AE12" s="20"/>
      <c r="AF12" s="55"/>
      <c r="AG12" s="54"/>
      <c r="AH12" s="20"/>
      <c r="AI12" s="55"/>
      <c r="AJ12" s="54"/>
      <c r="AK12" s="20"/>
      <c r="AL12" s="55"/>
      <c r="AM12" s="54"/>
      <c r="AN12" s="20"/>
      <c r="AO12" s="55"/>
    </row>
    <row r="13" spans="1:41" ht="15.75" x14ac:dyDescent="0.25">
      <c r="A13" s="19">
        <f t="shared" ref="A13:A41" si="2">A12+1</f>
        <v>11</v>
      </c>
      <c r="B13" s="11" t="str">
        <f>IF(реглист!C25="А",реглист!B25,реглист!B26)</f>
        <v>XULi-ULi</v>
      </c>
      <c r="C13" s="11" t="str">
        <f>IF(реглист!D25="А",реглист!C25,реглист!C26)</f>
        <v>Лавренчук Станислав</v>
      </c>
      <c r="D13" s="24">
        <f t="shared" si="0"/>
        <v>0</v>
      </c>
      <c r="E13" s="50">
        <f t="shared" si="0"/>
        <v>23</v>
      </c>
      <c r="F13" s="54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55"/>
      <c r="U13" s="54"/>
      <c r="V13" s="20"/>
      <c r="W13" s="55"/>
      <c r="X13" s="54"/>
      <c r="Y13" s="20"/>
      <c r="Z13" s="55"/>
      <c r="AA13" s="54"/>
      <c r="AB13" s="20"/>
      <c r="AC13" s="55"/>
      <c r="AD13" s="54"/>
      <c r="AE13" s="20"/>
      <c r="AF13" s="55"/>
      <c r="AG13" s="54"/>
      <c r="AH13" s="20"/>
      <c r="AI13" s="55"/>
      <c r="AJ13" s="54"/>
      <c r="AK13" s="20"/>
      <c r="AL13" s="55"/>
      <c r="AM13" s="54"/>
      <c r="AN13" s="20"/>
      <c r="AO13" s="55"/>
    </row>
    <row r="14" spans="1:41" ht="15.75" x14ac:dyDescent="0.25">
      <c r="A14" s="19">
        <f t="shared" si="2"/>
        <v>12</v>
      </c>
      <c r="B14" s="11" t="str">
        <f>IF(реглист!C27="А",реглист!B27,реглист!B28)</f>
        <v>Fanatik Belarus</v>
      </c>
      <c r="C14" s="11" t="str">
        <f>IF(реглист!D27="А",реглист!C27,реглист!C28)</f>
        <v>Шевчук Дмитрий</v>
      </c>
      <c r="D14" s="24">
        <f t="shared" si="0"/>
        <v>0</v>
      </c>
      <c r="E14" s="50">
        <f t="shared" si="0"/>
        <v>23</v>
      </c>
      <c r="F14" s="54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55"/>
      <c r="U14" s="54"/>
      <c r="V14" s="20"/>
      <c r="W14" s="55"/>
      <c r="X14" s="54"/>
      <c r="Y14" s="20"/>
      <c r="Z14" s="55"/>
      <c r="AA14" s="54"/>
      <c r="AB14" s="20"/>
      <c r="AC14" s="55"/>
      <c r="AD14" s="54"/>
      <c r="AE14" s="20"/>
      <c r="AF14" s="55"/>
      <c r="AG14" s="54"/>
      <c r="AH14" s="20"/>
      <c r="AI14" s="55"/>
      <c r="AJ14" s="54"/>
      <c r="AK14" s="20"/>
      <c r="AL14" s="55"/>
      <c r="AM14" s="54"/>
      <c r="AN14" s="20"/>
      <c r="AO14" s="55"/>
    </row>
    <row r="15" spans="1:41" ht="15.75" x14ac:dyDescent="0.25">
      <c r="A15" s="19">
        <f t="shared" si="2"/>
        <v>13</v>
      </c>
      <c r="B15" s="11" t="str">
        <f>IF(реглист!C29="А",реглист!B29,реглист!B30)</f>
        <v>FISHINGSTOCK BELARUS</v>
      </c>
      <c r="C15" s="11" t="str">
        <f>IF(реглист!D29="А",реглист!C29,реглист!C30)</f>
        <v>Лунякин Олег</v>
      </c>
      <c r="D15" s="24">
        <f t="shared" si="0"/>
        <v>0</v>
      </c>
      <c r="E15" s="50">
        <f t="shared" si="0"/>
        <v>23</v>
      </c>
      <c r="F15" s="54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55"/>
      <c r="U15" s="54"/>
      <c r="V15" s="20"/>
      <c r="W15" s="55"/>
      <c r="X15" s="54"/>
      <c r="Y15" s="20"/>
      <c r="Z15" s="55"/>
      <c r="AA15" s="54"/>
      <c r="AB15" s="20"/>
      <c r="AC15" s="55"/>
      <c r="AD15" s="54"/>
      <c r="AE15" s="20"/>
      <c r="AF15" s="55"/>
      <c r="AG15" s="54"/>
      <c r="AH15" s="20"/>
      <c r="AI15" s="55"/>
      <c r="AJ15" s="54"/>
      <c r="AK15" s="20"/>
      <c r="AL15" s="55"/>
      <c r="AM15" s="54"/>
      <c r="AN15" s="20"/>
      <c r="AO15" s="55"/>
    </row>
    <row r="16" spans="1:41" ht="15.75" x14ac:dyDescent="0.25">
      <c r="A16" s="19">
        <f t="shared" si="2"/>
        <v>14</v>
      </c>
      <c r="B16" s="11" t="str">
        <f>IF(реглист!C31="А",реглист!B31,реглист!B32)</f>
        <v>Против Течениия</v>
      </c>
      <c r="C16" s="11" t="str">
        <f>IF(реглист!D31="А",реглист!C31,реглист!C32)</f>
        <v>Кириенко Кирилл</v>
      </c>
      <c r="D16" s="24">
        <f t="shared" si="0"/>
        <v>0</v>
      </c>
      <c r="E16" s="50">
        <f t="shared" si="0"/>
        <v>23</v>
      </c>
      <c r="F16" s="54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55"/>
      <c r="U16" s="54"/>
      <c r="V16" s="20"/>
      <c r="W16" s="55"/>
      <c r="X16" s="54"/>
      <c r="Y16" s="20"/>
      <c r="Z16" s="55"/>
      <c r="AA16" s="54"/>
      <c r="AB16" s="20"/>
      <c r="AC16" s="55"/>
      <c r="AD16" s="54"/>
      <c r="AE16" s="20"/>
      <c r="AF16" s="55"/>
      <c r="AG16" s="54"/>
      <c r="AH16" s="20"/>
      <c r="AI16" s="55"/>
      <c r="AJ16" s="54"/>
      <c r="AK16" s="20"/>
      <c r="AL16" s="55"/>
      <c r="AM16" s="54"/>
      <c r="AN16" s="20"/>
      <c r="AO16" s="55"/>
    </row>
    <row r="17" spans="1:41" ht="15.75" x14ac:dyDescent="0.25">
      <c r="A17" s="19">
        <f t="shared" si="2"/>
        <v>15</v>
      </c>
      <c r="B17" s="11" t="str">
        <f>IF(реглист!C33="А",реглист!B33,реглист!B34)</f>
        <v>Bait Breath Team</v>
      </c>
      <c r="C17" s="11" t="str">
        <f>IF(реглист!D33="А",реглист!C33,реглист!C34)</f>
        <v>Зубко Сергей</v>
      </c>
      <c r="D17" s="24">
        <f t="shared" si="0"/>
        <v>0</v>
      </c>
      <c r="E17" s="50">
        <f t="shared" si="0"/>
        <v>23</v>
      </c>
      <c r="F17" s="54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55"/>
      <c r="U17" s="54"/>
      <c r="V17" s="20"/>
      <c r="W17" s="55"/>
      <c r="X17" s="54"/>
      <c r="Y17" s="20"/>
      <c r="Z17" s="55"/>
      <c r="AA17" s="54"/>
      <c r="AB17" s="20"/>
      <c r="AC17" s="55"/>
      <c r="AD17" s="54"/>
      <c r="AE17" s="20"/>
      <c r="AF17" s="55"/>
      <c r="AG17" s="54"/>
      <c r="AH17" s="20"/>
      <c r="AI17" s="55"/>
      <c r="AJ17" s="54"/>
      <c r="AK17" s="20"/>
      <c r="AL17" s="55"/>
      <c r="AM17" s="54"/>
      <c r="AN17" s="20"/>
      <c r="AO17" s="55"/>
    </row>
    <row r="18" spans="1:41" ht="15.75" x14ac:dyDescent="0.25">
      <c r="A18" s="19">
        <f t="shared" si="2"/>
        <v>16</v>
      </c>
      <c r="B18" s="11" t="str">
        <f>IF(реглист!C35="А",реглист!B35,реглист!B36)</f>
        <v>Кооператив ХИЩНИК</v>
      </c>
      <c r="C18" s="11" t="str">
        <f>IF(реглист!D35="А",реглист!C35,реглист!C36)</f>
        <v>Сницкий Виктор</v>
      </c>
      <c r="D18" s="24">
        <f t="shared" si="0"/>
        <v>0</v>
      </c>
      <c r="E18" s="50">
        <f t="shared" si="0"/>
        <v>23</v>
      </c>
      <c r="F18" s="54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55"/>
      <c r="U18" s="54"/>
      <c r="V18" s="20"/>
      <c r="W18" s="55"/>
      <c r="X18" s="54"/>
      <c r="Y18" s="20"/>
      <c r="Z18" s="55"/>
      <c r="AA18" s="54"/>
      <c r="AB18" s="20"/>
      <c r="AC18" s="55"/>
      <c r="AD18" s="54"/>
      <c r="AE18" s="20"/>
      <c r="AF18" s="55"/>
      <c r="AG18" s="54"/>
      <c r="AH18" s="20"/>
      <c r="AI18" s="55"/>
      <c r="AJ18" s="54"/>
      <c r="AK18" s="20"/>
      <c r="AL18" s="55"/>
      <c r="AM18" s="54"/>
      <c r="AN18" s="20"/>
      <c r="AO18" s="55"/>
    </row>
    <row r="19" spans="1:41" ht="15.75" x14ac:dyDescent="0.25">
      <c r="A19" s="19">
        <f t="shared" si="2"/>
        <v>17</v>
      </c>
      <c r="B19" s="11" t="str">
        <f>IF(реглист!C37="А",реглист!B37,реглист!B38)</f>
        <v>Bass Hunters</v>
      </c>
      <c r="C19" s="11" t="str">
        <f>IF(реглист!D37="А",реглист!C37,реглист!C38)</f>
        <v>Кириевский Андрей</v>
      </c>
      <c r="D19" s="24">
        <f t="shared" si="0"/>
        <v>0</v>
      </c>
      <c r="E19" s="50">
        <f t="shared" si="0"/>
        <v>23</v>
      </c>
      <c r="F19" s="54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55"/>
      <c r="U19" s="54"/>
      <c r="V19" s="20"/>
      <c r="W19" s="55"/>
      <c r="X19" s="54"/>
      <c r="Y19" s="20"/>
      <c r="Z19" s="55"/>
      <c r="AA19" s="54"/>
      <c r="AB19" s="20"/>
      <c r="AC19" s="55"/>
      <c r="AD19" s="54"/>
      <c r="AE19" s="20"/>
      <c r="AF19" s="55"/>
      <c r="AG19" s="54"/>
      <c r="AH19" s="20"/>
      <c r="AI19" s="55"/>
      <c r="AJ19" s="54"/>
      <c r="AK19" s="20"/>
      <c r="AL19" s="55"/>
      <c r="AM19" s="54"/>
      <c r="AN19" s="20"/>
      <c r="AO19" s="55"/>
    </row>
    <row r="20" spans="1:41" ht="15.75" x14ac:dyDescent="0.25">
      <c r="A20" s="19">
        <f t="shared" si="2"/>
        <v>18</v>
      </c>
      <c r="B20" s="11" t="str">
        <f>IF(реглист!C39="А",реглист!B39,реглист!B40)</f>
        <v>TotalSpin</v>
      </c>
      <c r="C20" s="11" t="str">
        <f>IF(реглист!D39="А",реглист!C39,реглист!C40)</f>
        <v>Масюк Павел</v>
      </c>
      <c r="D20" s="24">
        <f t="shared" ref="D20:E35" si="3">D62</f>
        <v>0</v>
      </c>
      <c r="E20" s="50">
        <f t="shared" si="3"/>
        <v>23</v>
      </c>
      <c r="F20" s="54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55"/>
      <c r="U20" s="54"/>
      <c r="V20" s="20"/>
      <c r="W20" s="55"/>
      <c r="X20" s="54"/>
      <c r="Y20" s="20"/>
      <c r="Z20" s="55"/>
      <c r="AA20" s="54"/>
      <c r="AB20" s="20"/>
      <c r="AC20" s="55"/>
      <c r="AD20" s="54"/>
      <c r="AE20" s="20"/>
      <c r="AF20" s="55"/>
      <c r="AG20" s="54"/>
      <c r="AH20" s="20"/>
      <c r="AI20" s="55"/>
      <c r="AJ20" s="54"/>
      <c r="AK20" s="20"/>
      <c r="AL20" s="55"/>
      <c r="AM20" s="54"/>
      <c r="AN20" s="20"/>
      <c r="AO20" s="55"/>
    </row>
    <row r="21" spans="1:41" ht="15.75" x14ac:dyDescent="0.25">
      <c r="A21" s="19">
        <f t="shared" si="2"/>
        <v>19</v>
      </c>
      <c r="B21" s="11" t="str">
        <f>IF(реглист!C41="А",реглист!B41,реглист!B42)</f>
        <v>SB-FISHING</v>
      </c>
      <c r="C21" s="11" t="str">
        <f>IF(реглист!D41="А",реглист!C41,реглист!C42)</f>
        <v xml:space="preserve">Сапраненков Евгений </v>
      </c>
      <c r="D21" s="24">
        <f t="shared" si="3"/>
        <v>529</v>
      </c>
      <c r="E21" s="50">
        <f t="shared" si="3"/>
        <v>5</v>
      </c>
      <c r="F21" s="54">
        <v>23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55"/>
      <c r="U21" s="54"/>
      <c r="V21" s="20"/>
      <c r="W21" s="55"/>
      <c r="X21" s="54"/>
      <c r="Y21" s="20"/>
      <c r="Z21" s="55"/>
      <c r="AA21" s="54"/>
      <c r="AB21" s="20"/>
      <c r="AC21" s="55"/>
      <c r="AD21" s="54"/>
      <c r="AE21" s="20"/>
      <c r="AF21" s="55"/>
      <c r="AG21" s="54"/>
      <c r="AH21" s="20"/>
      <c r="AI21" s="55"/>
      <c r="AJ21" s="54"/>
      <c r="AK21" s="20"/>
      <c r="AL21" s="55"/>
      <c r="AM21" s="54"/>
      <c r="AN21" s="20"/>
      <c r="AO21" s="55"/>
    </row>
    <row r="22" spans="1:41" ht="15.75" x14ac:dyDescent="0.25">
      <c r="A22" s="19">
        <f t="shared" si="2"/>
        <v>20</v>
      </c>
      <c r="B22" s="11" t="str">
        <f>IF(реглист!C43="А",реглист!B43,реглист!B44)</f>
        <v>Legion</v>
      </c>
      <c r="C22" s="11" t="str">
        <f>IF(реглист!D43="А",реглист!C43,реглист!C44)</f>
        <v>Микулов Владимир</v>
      </c>
      <c r="D22" s="24">
        <f t="shared" si="3"/>
        <v>0</v>
      </c>
      <c r="E22" s="50">
        <f t="shared" si="3"/>
        <v>23</v>
      </c>
      <c r="F22" s="54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55"/>
      <c r="U22" s="54"/>
      <c r="V22" s="20"/>
      <c r="W22" s="55"/>
      <c r="X22" s="54"/>
      <c r="Y22" s="20"/>
      <c r="Z22" s="55"/>
      <c r="AA22" s="54"/>
      <c r="AB22" s="20"/>
      <c r="AC22" s="55"/>
      <c r="AD22" s="54"/>
      <c r="AE22" s="20"/>
      <c r="AF22" s="55"/>
      <c r="AG22" s="54"/>
      <c r="AH22" s="20"/>
      <c r="AI22" s="55"/>
      <c r="AJ22" s="54"/>
      <c r="AK22" s="20"/>
      <c r="AL22" s="55"/>
      <c r="AM22" s="54"/>
      <c r="AN22" s="20"/>
      <c r="AO22" s="55"/>
    </row>
    <row r="23" spans="1:41" ht="15.75" x14ac:dyDescent="0.25">
      <c r="A23" s="19">
        <f t="shared" si="2"/>
        <v>21</v>
      </c>
      <c r="B23" s="11" t="str">
        <f>IF(реглист!C45="А",реглист!B45,реглист!B46)</f>
        <v>ASpinnTeam</v>
      </c>
      <c r="C23" s="11" t="str">
        <f>IF(реглист!D45="А",реглист!C45,реглист!C46)</f>
        <v>Нугуманов Артём</v>
      </c>
      <c r="D23" s="24">
        <f t="shared" si="3"/>
        <v>1253.5425</v>
      </c>
      <c r="E23" s="50">
        <f t="shared" si="3"/>
        <v>1</v>
      </c>
      <c r="F23" s="54">
        <v>21.7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55"/>
      <c r="U23" s="54">
        <v>38.5</v>
      </c>
      <c r="V23" s="20">
        <v>40.6</v>
      </c>
      <c r="W23" s="55"/>
      <c r="X23" s="54"/>
      <c r="Y23" s="20"/>
      <c r="Z23" s="55"/>
      <c r="AA23" s="54"/>
      <c r="AB23" s="20"/>
      <c r="AC23" s="55"/>
      <c r="AD23" s="54"/>
      <c r="AE23" s="20"/>
      <c r="AF23" s="55"/>
      <c r="AG23" s="54"/>
      <c r="AH23" s="20"/>
      <c r="AI23" s="55"/>
      <c r="AJ23" s="54"/>
      <c r="AK23" s="20"/>
      <c r="AL23" s="55"/>
      <c r="AM23" s="54"/>
      <c r="AN23" s="20"/>
      <c r="AO23" s="55"/>
    </row>
    <row r="24" spans="1:41" ht="15.75" x14ac:dyDescent="0.25">
      <c r="A24" s="19">
        <f t="shared" si="2"/>
        <v>22</v>
      </c>
      <c r="B24" s="11" t="str">
        <f>IF(реглист!C47="А",реглист!B47,реглист!B48)</f>
        <v>nanobass</v>
      </c>
      <c r="C24" s="11" t="str">
        <f>IF(реглист!D47="А",реглист!C47,реглист!C48)</f>
        <v>Бычик Роман</v>
      </c>
      <c r="D24" s="24">
        <f t="shared" si="3"/>
        <v>126.5625</v>
      </c>
      <c r="E24" s="50">
        <f t="shared" si="3"/>
        <v>10</v>
      </c>
      <c r="F24" s="54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55"/>
      <c r="U24" s="54">
        <v>22.5</v>
      </c>
      <c r="V24" s="20"/>
      <c r="W24" s="55"/>
      <c r="X24" s="54"/>
      <c r="Y24" s="20"/>
      <c r="Z24" s="55"/>
      <c r="AA24" s="54"/>
      <c r="AB24" s="20"/>
      <c r="AC24" s="55"/>
      <c r="AD24" s="54"/>
      <c r="AE24" s="20"/>
      <c r="AF24" s="55"/>
      <c r="AG24" s="54"/>
      <c r="AH24" s="20"/>
      <c r="AI24" s="55"/>
      <c r="AJ24" s="54"/>
      <c r="AK24" s="20"/>
      <c r="AL24" s="55"/>
      <c r="AM24" s="54"/>
      <c r="AN24" s="20"/>
      <c r="AO24" s="55"/>
    </row>
    <row r="25" spans="1:41" ht="15.75" x14ac:dyDescent="0.25">
      <c r="A25" s="19">
        <f t="shared" si="2"/>
        <v>23</v>
      </c>
      <c r="B25" s="11">
        <f>IF(реглист!C49="А",реглист!B49,реглист!B50)</f>
        <v>0</v>
      </c>
      <c r="C25" s="11">
        <f>IF(реглист!D49="А",реглист!C49,реглист!C50)</f>
        <v>0</v>
      </c>
      <c r="D25" s="24">
        <f t="shared" si="3"/>
        <v>0</v>
      </c>
      <c r="E25" s="50">
        <f t="shared" si="3"/>
        <v>23</v>
      </c>
      <c r="F25" s="54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55"/>
      <c r="U25" s="54"/>
      <c r="V25" s="20"/>
      <c r="W25" s="55"/>
      <c r="X25" s="54"/>
      <c r="Y25" s="20"/>
      <c r="Z25" s="55"/>
      <c r="AA25" s="54"/>
      <c r="AB25" s="20"/>
      <c r="AC25" s="55"/>
      <c r="AD25" s="54"/>
      <c r="AE25" s="20"/>
      <c r="AF25" s="55"/>
      <c r="AG25" s="54"/>
      <c r="AH25" s="20"/>
      <c r="AI25" s="55"/>
      <c r="AJ25" s="54"/>
      <c r="AK25" s="20"/>
      <c r="AL25" s="55"/>
      <c r="AM25" s="54"/>
      <c r="AN25" s="20"/>
      <c r="AO25" s="55"/>
    </row>
    <row r="26" spans="1:41" ht="15.75" x14ac:dyDescent="0.25">
      <c r="A26" s="19">
        <f t="shared" si="2"/>
        <v>24</v>
      </c>
      <c r="B26" s="11">
        <f>IF(реглист!C51="А",реглист!B51,реглист!B52)</f>
        <v>0</v>
      </c>
      <c r="C26" s="11">
        <f>IF(реглист!D51="А",реглист!C51,реглист!C52)</f>
        <v>0</v>
      </c>
      <c r="D26" s="24">
        <f t="shared" si="3"/>
        <v>0</v>
      </c>
      <c r="E26" s="50">
        <f t="shared" si="3"/>
        <v>23</v>
      </c>
      <c r="F26" s="54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55"/>
      <c r="U26" s="54"/>
      <c r="V26" s="20"/>
      <c r="W26" s="55"/>
      <c r="X26" s="54"/>
      <c r="Y26" s="20"/>
      <c r="Z26" s="55"/>
      <c r="AA26" s="54"/>
      <c r="AB26" s="20"/>
      <c r="AC26" s="55"/>
      <c r="AD26" s="54"/>
      <c r="AE26" s="20"/>
      <c r="AF26" s="55"/>
      <c r="AG26" s="54"/>
      <c r="AH26" s="20"/>
      <c r="AI26" s="55"/>
      <c r="AJ26" s="54"/>
      <c r="AK26" s="20"/>
      <c r="AL26" s="55"/>
      <c r="AM26" s="54"/>
      <c r="AN26" s="20"/>
      <c r="AO26" s="55"/>
    </row>
    <row r="27" spans="1:41" ht="15.75" x14ac:dyDescent="0.25">
      <c r="A27" s="19">
        <f t="shared" si="2"/>
        <v>25</v>
      </c>
      <c r="B27" s="11">
        <f>IF(реглист!C53="А",реглист!B53,реглист!B54)</f>
        <v>0</v>
      </c>
      <c r="C27" s="11">
        <f>IF(реглист!D53="А",реглист!C53,реглист!C54)</f>
        <v>0</v>
      </c>
      <c r="D27" s="24">
        <f t="shared" si="3"/>
        <v>0</v>
      </c>
      <c r="E27" s="50">
        <f t="shared" si="3"/>
        <v>23</v>
      </c>
      <c r="F27" s="54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55"/>
      <c r="U27" s="54"/>
      <c r="V27" s="20"/>
      <c r="W27" s="55"/>
      <c r="X27" s="54"/>
      <c r="Y27" s="20"/>
      <c r="Z27" s="55"/>
      <c r="AA27" s="54"/>
      <c r="AB27" s="20"/>
      <c r="AC27" s="55"/>
      <c r="AD27" s="54"/>
      <c r="AE27" s="20"/>
      <c r="AF27" s="55"/>
      <c r="AG27" s="54"/>
      <c r="AH27" s="20"/>
      <c r="AI27" s="55"/>
      <c r="AJ27" s="54"/>
      <c r="AK27" s="20"/>
      <c r="AL27" s="55"/>
      <c r="AM27" s="54"/>
      <c r="AN27" s="20"/>
      <c r="AO27" s="55"/>
    </row>
    <row r="28" spans="1:41" ht="15.75" x14ac:dyDescent="0.25">
      <c r="A28" s="19">
        <f t="shared" si="2"/>
        <v>26</v>
      </c>
      <c r="B28" s="11">
        <f>IF(реглист!C55="А",реглист!B55,реглист!B56)</f>
        <v>0</v>
      </c>
      <c r="C28" s="11">
        <f>IF(реглист!D55="А",реглист!C55,реглист!C56)</f>
        <v>0</v>
      </c>
      <c r="D28" s="24">
        <f t="shared" si="3"/>
        <v>0</v>
      </c>
      <c r="E28" s="50">
        <f t="shared" si="3"/>
        <v>23</v>
      </c>
      <c r="F28" s="54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55"/>
      <c r="U28" s="54"/>
      <c r="V28" s="20"/>
      <c r="W28" s="55"/>
      <c r="X28" s="54"/>
      <c r="Y28" s="20"/>
      <c r="Z28" s="55"/>
      <c r="AA28" s="54"/>
      <c r="AB28" s="20"/>
      <c r="AC28" s="55"/>
      <c r="AD28" s="54"/>
      <c r="AE28" s="20"/>
      <c r="AF28" s="55"/>
      <c r="AG28" s="54"/>
      <c r="AH28" s="20"/>
      <c r="AI28" s="55"/>
      <c r="AJ28" s="54"/>
      <c r="AK28" s="20"/>
      <c r="AL28" s="55"/>
      <c r="AM28" s="54"/>
      <c r="AN28" s="20"/>
      <c r="AO28" s="55"/>
    </row>
    <row r="29" spans="1:41" ht="15.75" x14ac:dyDescent="0.25">
      <c r="A29" s="19">
        <f t="shared" si="2"/>
        <v>27</v>
      </c>
      <c r="B29" s="11">
        <f>IF(реглист!C57="А",реглист!B57,реглист!B58)</f>
        <v>0</v>
      </c>
      <c r="C29" s="11">
        <f>IF(реглист!D57="А",реглист!C57,реглист!C58)</f>
        <v>0</v>
      </c>
      <c r="D29" s="24">
        <f t="shared" si="3"/>
        <v>0</v>
      </c>
      <c r="E29" s="50">
        <f t="shared" si="3"/>
        <v>23</v>
      </c>
      <c r="F29" s="54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55"/>
      <c r="U29" s="54"/>
      <c r="V29" s="20"/>
      <c r="W29" s="55"/>
      <c r="X29" s="54"/>
      <c r="Y29" s="20"/>
      <c r="Z29" s="55"/>
      <c r="AA29" s="54"/>
      <c r="AB29" s="20"/>
      <c r="AC29" s="55"/>
      <c r="AD29" s="54"/>
      <c r="AE29" s="20"/>
      <c r="AF29" s="55"/>
      <c r="AG29" s="54"/>
      <c r="AH29" s="20"/>
      <c r="AI29" s="55"/>
      <c r="AJ29" s="54"/>
      <c r="AK29" s="20"/>
      <c r="AL29" s="55"/>
      <c r="AM29" s="54"/>
      <c r="AN29" s="20"/>
      <c r="AO29" s="55"/>
    </row>
    <row r="30" spans="1:41" ht="15.75" x14ac:dyDescent="0.25">
      <c r="A30" s="19">
        <f t="shared" si="2"/>
        <v>28</v>
      </c>
      <c r="B30" s="11">
        <f>IF(реглист!C59="А",реглист!B59,реглист!B60)</f>
        <v>0</v>
      </c>
      <c r="C30" s="11">
        <f>IF(реглист!D59="А",реглист!C59,реглист!C60)</f>
        <v>0</v>
      </c>
      <c r="D30" s="24">
        <f t="shared" si="3"/>
        <v>0</v>
      </c>
      <c r="E30" s="50">
        <f t="shared" si="3"/>
        <v>23</v>
      </c>
      <c r="F30" s="54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55"/>
      <c r="U30" s="54"/>
      <c r="V30" s="20"/>
      <c r="W30" s="55"/>
      <c r="X30" s="54"/>
      <c r="Y30" s="20"/>
      <c r="Z30" s="55"/>
      <c r="AA30" s="54"/>
      <c r="AB30" s="20"/>
      <c r="AC30" s="55"/>
      <c r="AD30" s="54"/>
      <c r="AE30" s="20"/>
      <c r="AF30" s="55"/>
      <c r="AG30" s="54"/>
      <c r="AH30" s="20"/>
      <c r="AI30" s="55"/>
      <c r="AJ30" s="54"/>
      <c r="AK30" s="20"/>
      <c r="AL30" s="55"/>
      <c r="AM30" s="54"/>
      <c r="AN30" s="20"/>
      <c r="AO30" s="55"/>
    </row>
    <row r="31" spans="1:41" ht="15.75" x14ac:dyDescent="0.25">
      <c r="A31" s="19">
        <f t="shared" si="2"/>
        <v>29</v>
      </c>
      <c r="B31" s="11">
        <f>IF(реглист!C61="А",реглист!B61,реглист!B62)</f>
        <v>0</v>
      </c>
      <c r="C31" s="11">
        <f>IF(реглист!D61="А",реглист!C61,реглист!C62)</f>
        <v>0</v>
      </c>
      <c r="D31" s="24">
        <f t="shared" si="3"/>
        <v>0</v>
      </c>
      <c r="E31" s="50">
        <f t="shared" si="3"/>
        <v>23</v>
      </c>
      <c r="F31" s="54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55"/>
      <c r="U31" s="54"/>
      <c r="V31" s="20"/>
      <c r="W31" s="55"/>
      <c r="X31" s="54"/>
      <c r="Y31" s="20"/>
      <c r="Z31" s="55"/>
      <c r="AA31" s="54"/>
      <c r="AB31" s="20"/>
      <c r="AC31" s="55"/>
      <c r="AD31" s="54"/>
      <c r="AE31" s="20"/>
      <c r="AF31" s="55"/>
      <c r="AG31" s="54"/>
      <c r="AH31" s="20"/>
      <c r="AI31" s="55"/>
      <c r="AJ31" s="54"/>
      <c r="AK31" s="20"/>
      <c r="AL31" s="55"/>
      <c r="AM31" s="54"/>
      <c r="AN31" s="20"/>
      <c r="AO31" s="55"/>
    </row>
    <row r="32" spans="1:41" ht="15.75" x14ac:dyDescent="0.25">
      <c r="A32" s="19">
        <f t="shared" si="2"/>
        <v>30</v>
      </c>
      <c r="B32" s="11">
        <f>IF(реглист!C63="А",реглист!B63,реглист!B64)</f>
        <v>0</v>
      </c>
      <c r="C32" s="11">
        <f>IF(реглист!D63="А",реглист!C63,реглист!C64)</f>
        <v>0</v>
      </c>
      <c r="D32" s="24">
        <f t="shared" si="3"/>
        <v>0</v>
      </c>
      <c r="E32" s="50">
        <f t="shared" si="3"/>
        <v>23</v>
      </c>
      <c r="F32" s="54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55"/>
      <c r="U32" s="54"/>
      <c r="V32" s="20"/>
      <c r="W32" s="55"/>
      <c r="X32" s="54"/>
      <c r="Y32" s="20"/>
      <c r="Z32" s="55"/>
      <c r="AA32" s="54"/>
      <c r="AB32" s="20"/>
      <c r="AC32" s="55"/>
      <c r="AD32" s="54"/>
      <c r="AE32" s="20"/>
      <c r="AF32" s="55"/>
      <c r="AG32" s="54"/>
      <c r="AH32" s="20"/>
      <c r="AI32" s="55"/>
      <c r="AJ32" s="54"/>
      <c r="AK32" s="20"/>
      <c r="AL32" s="55"/>
      <c r="AM32" s="54"/>
      <c r="AN32" s="20"/>
      <c r="AO32" s="55"/>
    </row>
    <row r="33" spans="1:41" ht="15.75" x14ac:dyDescent="0.25">
      <c r="A33" s="19">
        <f t="shared" si="2"/>
        <v>31</v>
      </c>
      <c r="B33" s="11">
        <f>IF(реглист!C65="А",реглист!B65,реглист!B66)</f>
        <v>0</v>
      </c>
      <c r="C33" s="11">
        <f>IF(реглист!D65="А",реглист!C65,реглист!C66)</f>
        <v>0</v>
      </c>
      <c r="D33" s="24">
        <f t="shared" si="3"/>
        <v>0</v>
      </c>
      <c r="E33" s="50">
        <f t="shared" si="3"/>
        <v>23</v>
      </c>
      <c r="F33" s="54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55"/>
      <c r="U33" s="54"/>
      <c r="V33" s="20"/>
      <c r="W33" s="55"/>
      <c r="X33" s="54"/>
      <c r="Y33" s="20"/>
      <c r="Z33" s="55"/>
      <c r="AA33" s="54"/>
      <c r="AB33" s="20"/>
      <c r="AC33" s="55"/>
      <c r="AD33" s="54"/>
      <c r="AE33" s="20"/>
      <c r="AF33" s="55"/>
      <c r="AG33" s="54"/>
      <c r="AH33" s="20"/>
      <c r="AI33" s="55"/>
      <c r="AJ33" s="54"/>
      <c r="AK33" s="20"/>
      <c r="AL33" s="55"/>
      <c r="AM33" s="54"/>
      <c r="AN33" s="20"/>
      <c r="AO33" s="55"/>
    </row>
    <row r="34" spans="1:41" ht="15.75" x14ac:dyDescent="0.25">
      <c r="A34" s="19">
        <f t="shared" si="2"/>
        <v>32</v>
      </c>
      <c r="B34" s="11">
        <f>IF(реглист!C67="А",реглист!B67,реглист!B68)</f>
        <v>0</v>
      </c>
      <c r="C34" s="11">
        <f>IF(реглист!D67="А",реглист!C67,реглист!C68)</f>
        <v>0</v>
      </c>
      <c r="D34" s="24">
        <f t="shared" si="3"/>
        <v>0</v>
      </c>
      <c r="E34" s="50">
        <f t="shared" si="3"/>
        <v>23</v>
      </c>
      <c r="F34" s="54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55"/>
      <c r="U34" s="54"/>
      <c r="V34" s="20"/>
      <c r="W34" s="55"/>
      <c r="X34" s="54"/>
      <c r="Y34" s="20"/>
      <c r="Z34" s="55"/>
      <c r="AA34" s="54"/>
      <c r="AB34" s="20"/>
      <c r="AC34" s="55"/>
      <c r="AD34" s="54"/>
      <c r="AE34" s="20"/>
      <c r="AF34" s="55"/>
      <c r="AG34" s="54"/>
      <c r="AH34" s="20"/>
      <c r="AI34" s="55"/>
      <c r="AJ34" s="54"/>
      <c r="AK34" s="20"/>
      <c r="AL34" s="55"/>
      <c r="AM34" s="54"/>
      <c r="AN34" s="20"/>
      <c r="AO34" s="55"/>
    </row>
    <row r="35" spans="1:41" ht="15.75" x14ac:dyDescent="0.25">
      <c r="A35" s="19">
        <f t="shared" si="2"/>
        <v>33</v>
      </c>
      <c r="B35" s="11">
        <f>IF(реглист!C69="А",реглист!B69,реглист!B70)</f>
        <v>0</v>
      </c>
      <c r="C35" s="11">
        <f>IF(реглист!D69="А",реглист!C69,реглист!C70)</f>
        <v>0</v>
      </c>
      <c r="D35" s="24">
        <f t="shared" si="3"/>
        <v>0</v>
      </c>
      <c r="E35" s="50">
        <f t="shared" si="3"/>
        <v>23</v>
      </c>
      <c r="F35" s="54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55"/>
      <c r="U35" s="54"/>
      <c r="V35" s="20"/>
      <c r="W35" s="55"/>
      <c r="X35" s="54"/>
      <c r="Y35" s="20"/>
      <c r="Z35" s="55"/>
      <c r="AA35" s="54"/>
      <c r="AB35" s="20"/>
      <c r="AC35" s="55"/>
      <c r="AD35" s="54"/>
      <c r="AE35" s="20"/>
      <c r="AF35" s="55"/>
      <c r="AG35" s="54"/>
      <c r="AH35" s="20"/>
      <c r="AI35" s="55"/>
      <c r="AJ35" s="54"/>
      <c r="AK35" s="20"/>
      <c r="AL35" s="55"/>
      <c r="AM35" s="54"/>
      <c r="AN35" s="20"/>
      <c r="AO35" s="55"/>
    </row>
    <row r="36" spans="1:41" ht="15.75" x14ac:dyDescent="0.25">
      <c r="A36" s="19">
        <f t="shared" si="2"/>
        <v>34</v>
      </c>
      <c r="B36" s="11">
        <f>IF(реглист!C71="А",реглист!B71,реглист!B72)</f>
        <v>0</v>
      </c>
      <c r="C36" s="11">
        <f>IF(реглист!D71="А",реглист!C71,реглист!C72)</f>
        <v>0</v>
      </c>
      <c r="D36" s="24">
        <f t="shared" ref="D36:E41" si="4">D78</f>
        <v>0</v>
      </c>
      <c r="E36" s="50">
        <f t="shared" si="4"/>
        <v>23</v>
      </c>
      <c r="F36" s="54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55"/>
      <c r="U36" s="54"/>
      <c r="V36" s="20"/>
      <c r="W36" s="55"/>
      <c r="X36" s="54"/>
      <c r="Y36" s="20"/>
      <c r="Z36" s="55"/>
      <c r="AA36" s="54"/>
      <c r="AB36" s="20"/>
      <c r="AC36" s="55"/>
      <c r="AD36" s="54"/>
      <c r="AE36" s="20"/>
      <c r="AF36" s="55"/>
      <c r="AG36" s="54"/>
      <c r="AH36" s="20"/>
      <c r="AI36" s="55"/>
      <c r="AJ36" s="54"/>
      <c r="AK36" s="20"/>
      <c r="AL36" s="55"/>
      <c r="AM36" s="54"/>
      <c r="AN36" s="20"/>
      <c r="AO36" s="55"/>
    </row>
    <row r="37" spans="1:41" ht="15.75" x14ac:dyDescent="0.25">
      <c r="A37" s="19">
        <f t="shared" si="2"/>
        <v>35</v>
      </c>
      <c r="B37" s="11">
        <f>IF(реглист!C73="А",реглист!B73,реглист!B74)</f>
        <v>0</v>
      </c>
      <c r="C37" s="11">
        <f>IF(реглист!D73="А",реглист!C73,реглист!C74)</f>
        <v>0</v>
      </c>
      <c r="D37" s="24">
        <f t="shared" si="4"/>
        <v>0</v>
      </c>
      <c r="E37" s="50">
        <f t="shared" si="4"/>
        <v>23</v>
      </c>
      <c r="F37" s="54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55"/>
      <c r="U37" s="54"/>
      <c r="V37" s="20"/>
      <c r="W37" s="55"/>
      <c r="X37" s="54"/>
      <c r="Y37" s="20"/>
      <c r="Z37" s="55"/>
      <c r="AA37" s="54"/>
      <c r="AB37" s="20"/>
      <c r="AC37" s="55"/>
      <c r="AD37" s="54"/>
      <c r="AE37" s="20"/>
      <c r="AF37" s="55"/>
      <c r="AG37" s="54"/>
      <c r="AH37" s="20"/>
      <c r="AI37" s="55"/>
      <c r="AJ37" s="54"/>
      <c r="AK37" s="20"/>
      <c r="AL37" s="55"/>
      <c r="AM37" s="54"/>
      <c r="AN37" s="20"/>
      <c r="AO37" s="55"/>
    </row>
    <row r="38" spans="1:41" ht="15.75" x14ac:dyDescent="0.25">
      <c r="A38" s="19">
        <f t="shared" si="2"/>
        <v>36</v>
      </c>
      <c r="B38" s="11">
        <f>IF(реглист!C75="А",реглист!B75,реглист!B76)</f>
        <v>0</v>
      </c>
      <c r="C38" s="11">
        <f>IF(реглист!D75="А",реглист!C75,реглист!C76)</f>
        <v>0</v>
      </c>
      <c r="D38" s="24">
        <f t="shared" si="4"/>
        <v>0</v>
      </c>
      <c r="E38" s="50">
        <f t="shared" si="4"/>
        <v>23</v>
      </c>
      <c r="F38" s="54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55"/>
      <c r="U38" s="54"/>
      <c r="V38" s="20"/>
      <c r="W38" s="55"/>
      <c r="X38" s="54"/>
      <c r="Y38" s="20"/>
      <c r="Z38" s="55"/>
      <c r="AA38" s="54"/>
      <c r="AB38" s="20"/>
      <c r="AC38" s="55"/>
      <c r="AD38" s="54"/>
      <c r="AE38" s="20"/>
      <c r="AF38" s="55"/>
      <c r="AG38" s="54"/>
      <c r="AH38" s="20"/>
      <c r="AI38" s="55"/>
      <c r="AJ38" s="54"/>
      <c r="AK38" s="20"/>
      <c r="AL38" s="55"/>
      <c r="AM38" s="54"/>
      <c r="AN38" s="20"/>
      <c r="AO38" s="55"/>
    </row>
    <row r="39" spans="1:41" ht="15.75" x14ac:dyDescent="0.25">
      <c r="A39" s="19">
        <f t="shared" si="2"/>
        <v>37</v>
      </c>
      <c r="B39" s="11">
        <f>IF(реглист!C77="А",реглист!B77,реглист!B78)</f>
        <v>0</v>
      </c>
      <c r="C39" s="11">
        <f>IF(реглист!D77="А",реглист!C77,реглист!C78)</f>
        <v>0</v>
      </c>
      <c r="D39" s="24">
        <f t="shared" si="4"/>
        <v>0</v>
      </c>
      <c r="E39" s="50">
        <f t="shared" si="4"/>
        <v>23</v>
      </c>
      <c r="F39" s="54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55"/>
      <c r="U39" s="54"/>
      <c r="V39" s="20"/>
      <c r="W39" s="55"/>
      <c r="X39" s="54"/>
      <c r="Y39" s="20"/>
      <c r="Z39" s="55"/>
      <c r="AA39" s="54"/>
      <c r="AB39" s="20"/>
      <c r="AC39" s="55"/>
      <c r="AD39" s="54"/>
      <c r="AE39" s="20"/>
      <c r="AF39" s="55"/>
      <c r="AG39" s="54"/>
      <c r="AH39" s="20"/>
      <c r="AI39" s="55"/>
      <c r="AJ39" s="54"/>
      <c r="AK39" s="20"/>
      <c r="AL39" s="55"/>
      <c r="AM39" s="54"/>
      <c r="AN39" s="20"/>
      <c r="AO39" s="55"/>
    </row>
    <row r="40" spans="1:41" ht="15.75" x14ac:dyDescent="0.25">
      <c r="A40" s="19">
        <f t="shared" si="2"/>
        <v>38</v>
      </c>
      <c r="B40" s="11">
        <f>IF(реглист!C79="А",реглист!B79,реглист!B80)</f>
        <v>0</v>
      </c>
      <c r="C40" s="11">
        <f>IF(реглист!D79="А",реглист!C79,реглист!C80)</f>
        <v>0</v>
      </c>
      <c r="D40" s="24">
        <f t="shared" si="4"/>
        <v>0</v>
      </c>
      <c r="E40" s="50">
        <f t="shared" si="4"/>
        <v>23</v>
      </c>
      <c r="F40" s="54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55"/>
      <c r="U40" s="54"/>
      <c r="V40" s="20"/>
      <c r="W40" s="55"/>
      <c r="X40" s="54"/>
      <c r="Y40" s="20"/>
      <c r="Z40" s="55"/>
      <c r="AA40" s="54"/>
      <c r="AB40" s="20"/>
      <c r="AC40" s="55"/>
      <c r="AD40" s="54"/>
      <c r="AE40" s="20"/>
      <c r="AF40" s="55"/>
      <c r="AG40" s="54"/>
      <c r="AH40" s="20"/>
      <c r="AI40" s="55"/>
      <c r="AJ40" s="54"/>
      <c r="AK40" s="20"/>
      <c r="AL40" s="55"/>
      <c r="AM40" s="54"/>
      <c r="AN40" s="20"/>
      <c r="AO40" s="55"/>
    </row>
    <row r="41" spans="1:41" ht="16.5" thickBot="1" x14ac:dyDescent="0.3">
      <c r="A41" s="19">
        <f t="shared" si="2"/>
        <v>39</v>
      </c>
      <c r="B41" s="11">
        <f>IF(реглист!C81="А",реглист!B81,реглист!B82)</f>
        <v>0</v>
      </c>
      <c r="C41" s="11">
        <f>IF(реглист!D81="А",реглист!C81,реглист!C82)</f>
        <v>0</v>
      </c>
      <c r="D41" s="24">
        <f t="shared" si="4"/>
        <v>0</v>
      </c>
      <c r="E41" s="50">
        <f t="shared" si="4"/>
        <v>23</v>
      </c>
      <c r="F41" s="56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8"/>
      <c r="U41" s="56"/>
      <c r="V41" s="57"/>
      <c r="W41" s="58"/>
      <c r="X41" s="56"/>
      <c r="Y41" s="57"/>
      <c r="Z41" s="58"/>
      <c r="AA41" s="56"/>
      <c r="AB41" s="57"/>
      <c r="AC41" s="58"/>
      <c r="AD41" s="56"/>
      <c r="AE41" s="57"/>
      <c r="AF41" s="58"/>
      <c r="AG41" s="56"/>
      <c r="AH41" s="57"/>
      <c r="AI41" s="58"/>
      <c r="AJ41" s="56"/>
      <c r="AK41" s="57"/>
      <c r="AL41" s="58"/>
      <c r="AM41" s="56"/>
      <c r="AN41" s="57"/>
      <c r="AO41" s="58"/>
    </row>
    <row r="42" spans="1:41" ht="16.5" thickBot="1" x14ac:dyDescent="0.3">
      <c r="C42" s="82" t="s">
        <v>61</v>
      </c>
      <c r="D42" s="82"/>
      <c r="E42" s="83"/>
      <c r="F42" s="23">
        <f>AVERAGE(F3:O41)</f>
        <v>21.042857142857141</v>
      </c>
      <c r="U42" s="23">
        <f>AVERAGE(U3:W41)</f>
        <v>35.825000000000003</v>
      </c>
      <c r="X42" s="23" t="e">
        <f>AVERAGE(X3:Z41)</f>
        <v>#DIV/0!</v>
      </c>
      <c r="AA42" s="23" t="e">
        <f>AVERAGE(AA3:AC41)</f>
        <v>#DIV/0!</v>
      </c>
      <c r="AD42" s="23" t="e">
        <f>AVERAGE(AD3:AF41)</f>
        <v>#DIV/0!</v>
      </c>
      <c r="AG42" s="23" t="e">
        <f>AVERAGE(AG3:AI41)</f>
        <v>#DIV/0!</v>
      </c>
      <c r="AJ42" s="23" t="e">
        <f>AVERAGE(AJ3:AL41)</f>
        <v>#DIV/0!</v>
      </c>
    </row>
    <row r="43" spans="1:41" ht="16.5" hidden="1" customHeight="1" outlineLevel="1" x14ac:dyDescent="0.25">
      <c r="A43" s="72" t="s">
        <v>26</v>
      </c>
      <c r="B43" s="76" t="s">
        <v>1</v>
      </c>
      <c r="C43" s="76" t="s">
        <v>0</v>
      </c>
      <c r="D43" s="78" t="s">
        <v>60</v>
      </c>
      <c r="E43" s="80" t="s">
        <v>3</v>
      </c>
      <c r="F43" s="66" t="s">
        <v>2</v>
      </c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8"/>
    </row>
    <row r="44" spans="1:41" ht="15.75" hidden="1" customHeight="1" outlineLevel="1" thickBot="1" x14ac:dyDescent="0.3">
      <c r="A44" s="73"/>
      <c r="B44" s="77"/>
      <c r="C44" s="77"/>
      <c r="D44" s="79"/>
      <c r="E44" s="81"/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1"/>
    </row>
    <row r="45" spans="1:41" ht="15.75" hidden="1" outlineLevel="1" x14ac:dyDescent="0.25">
      <c r="A45" s="18">
        <v>1</v>
      </c>
      <c r="B45" s="28" t="str">
        <f>B3</f>
        <v>Vodomotorika TEAM</v>
      </c>
      <c r="C45" s="29" t="str">
        <f>C3</f>
        <v>Круглянин Сергей</v>
      </c>
      <c r="D45" s="21">
        <f>SUM(F45:AO45)</f>
        <v>1225.1600000000001</v>
      </c>
      <c r="E45" s="3">
        <f>IF(D45&gt;0,RANK(D45,$D$45:$D$83),реглист!$C$88+1)</f>
        <v>2</v>
      </c>
      <c r="F45" s="21">
        <f>POWER(F3,2)</f>
        <v>841</v>
      </c>
      <c r="G45" s="21">
        <f t="shared" ref="F45:I64" si="5">POWER(G3,2)</f>
        <v>0</v>
      </c>
      <c r="H45" s="21">
        <f t="shared" si="5"/>
        <v>0</v>
      </c>
      <c r="I45" s="21">
        <f t="shared" si="5"/>
        <v>0</v>
      </c>
      <c r="J45" s="21">
        <f t="shared" ref="J45:K45" si="6">POWER(J3,2)</f>
        <v>0</v>
      </c>
      <c r="K45" s="21">
        <f t="shared" si="6"/>
        <v>0</v>
      </c>
      <c r="L45" s="21">
        <f>POWER(L3,2)</f>
        <v>0</v>
      </c>
      <c r="M45" s="21">
        <f>POWER(M3,2)</f>
        <v>0</v>
      </c>
      <c r="N45" s="21">
        <f>POWER(N3,2)</f>
        <v>0</v>
      </c>
      <c r="O45" s="21">
        <f>POWER(O3,2)</f>
        <v>0</v>
      </c>
      <c r="P45" s="21">
        <f t="shared" ref="P45:T45" si="7">POWER(P3,2)</f>
        <v>0</v>
      </c>
      <c r="Q45" s="21">
        <f t="shared" si="7"/>
        <v>0</v>
      </c>
      <c r="R45" s="21">
        <f t="shared" si="7"/>
        <v>0</v>
      </c>
      <c r="S45" s="21">
        <f t="shared" si="7"/>
        <v>0</v>
      </c>
      <c r="T45" s="21">
        <f t="shared" si="7"/>
        <v>0</v>
      </c>
      <c r="U45" s="21">
        <f>IF(U3&gt;=45,POWER(U3,2),POWER(U3/2,2))</f>
        <v>384.16000000000008</v>
      </c>
      <c r="V45" s="21">
        <f t="shared" ref="V45:W45" si="8">IF(V3&gt;=45,POWER(V3,2),POWER(V3/2,2))</f>
        <v>0</v>
      </c>
      <c r="W45" s="21">
        <f t="shared" si="8"/>
        <v>0</v>
      </c>
      <c r="X45" s="21">
        <f t="shared" ref="X45:Z45" si="9">IF(X3&gt;=45,POWER(X3,2),POWER(X3/2,2))</f>
        <v>0</v>
      </c>
      <c r="Y45" s="21">
        <f t="shared" si="9"/>
        <v>0</v>
      </c>
      <c r="Z45" s="21">
        <f t="shared" si="9"/>
        <v>0</v>
      </c>
      <c r="AA45" s="21">
        <f>IF(AA3&gt;=40,POWER(AA3,2),POWER(AA3/2,2))</f>
        <v>0</v>
      </c>
      <c r="AB45" s="21">
        <f t="shared" ref="AB45:AC45" si="10">IF(AB3&gt;=40,POWER(AB3,2),POWER(AB3/2,2))</f>
        <v>0</v>
      </c>
      <c r="AC45" s="21">
        <f t="shared" si="10"/>
        <v>0</v>
      </c>
      <c r="AD45" s="21">
        <f>IF(AD3&gt;=30,POWER(AD3,2),POWER(AD3/2,2))</f>
        <v>0</v>
      </c>
      <c r="AE45" s="21">
        <f t="shared" ref="AE45:AL45" si="11">IF(AE3&gt;=30,POWER(AE3,2),POWER(AE3/2,2))</f>
        <v>0</v>
      </c>
      <c r="AF45" s="21">
        <f t="shared" si="11"/>
        <v>0</v>
      </c>
      <c r="AG45" s="21">
        <f t="shared" si="11"/>
        <v>0</v>
      </c>
      <c r="AH45" s="21">
        <f t="shared" si="11"/>
        <v>0</v>
      </c>
      <c r="AI45" s="21">
        <f t="shared" si="11"/>
        <v>0</v>
      </c>
      <c r="AJ45" s="21">
        <f t="shared" si="11"/>
        <v>0</v>
      </c>
      <c r="AK45" s="21">
        <f t="shared" si="11"/>
        <v>0</v>
      </c>
      <c r="AL45" s="21">
        <f t="shared" si="11"/>
        <v>0</v>
      </c>
      <c r="AM45" s="21">
        <f>IF(AM3&gt;=75,POWER(AM3,2),POWER(AM3/2,2))</f>
        <v>0</v>
      </c>
      <c r="AN45" s="21">
        <f>IF(AN3&gt;=75,POWER(AN3,2),POWER(AN3/2,2))</f>
        <v>0</v>
      </c>
      <c r="AO45" s="21">
        <f>IF(AO3&gt;=75,POWER(AO3,2),POWER(AO3/2,2))</f>
        <v>0</v>
      </c>
    </row>
    <row r="46" spans="1:41" ht="15.75" hidden="1" outlineLevel="1" x14ac:dyDescent="0.25">
      <c r="A46" s="19">
        <f>A45+1</f>
        <v>2</v>
      </c>
      <c r="B46" s="28" t="str">
        <f t="shared" ref="B46:C83" si="12">B4</f>
        <v>Трудовые резервы</v>
      </c>
      <c r="C46" s="29" t="str">
        <f t="shared" si="12"/>
        <v>Пожарский Константин</v>
      </c>
      <c r="D46" s="21">
        <f t="shared" ref="D46:D83" si="13">SUM(F46:AO46)</f>
        <v>772.29</v>
      </c>
      <c r="E46" s="3">
        <f>IF(D46&gt;0,RANK(D46,$D$45:$D$83),реглист!$C$88+1)</f>
        <v>3</v>
      </c>
      <c r="F46" s="20">
        <f t="shared" si="5"/>
        <v>0</v>
      </c>
      <c r="G46" s="20">
        <f t="shared" si="5"/>
        <v>0</v>
      </c>
      <c r="H46" s="20">
        <f t="shared" si="5"/>
        <v>0</v>
      </c>
      <c r="I46" s="20">
        <f t="shared" si="5"/>
        <v>0</v>
      </c>
      <c r="J46" s="21">
        <f t="shared" ref="J46:L46" si="14">POWER(J4,2)</f>
        <v>0</v>
      </c>
      <c r="K46" s="21">
        <f t="shared" si="14"/>
        <v>0</v>
      </c>
      <c r="L46" s="21">
        <f t="shared" si="14"/>
        <v>0</v>
      </c>
      <c r="M46" s="20">
        <f t="shared" ref="M46:O65" si="15">POWER(M4,2)</f>
        <v>0</v>
      </c>
      <c r="N46" s="20">
        <f t="shared" si="15"/>
        <v>0</v>
      </c>
      <c r="O46" s="20">
        <f t="shared" si="15"/>
        <v>0</v>
      </c>
      <c r="P46" s="21">
        <f t="shared" ref="P46:T46" si="16">POWER(P4,2)</f>
        <v>0</v>
      </c>
      <c r="Q46" s="21">
        <f t="shared" si="16"/>
        <v>0</v>
      </c>
      <c r="R46" s="21">
        <f t="shared" si="16"/>
        <v>0</v>
      </c>
      <c r="S46" s="21">
        <f t="shared" si="16"/>
        <v>0</v>
      </c>
      <c r="T46" s="21">
        <f t="shared" si="16"/>
        <v>0</v>
      </c>
      <c r="U46" s="21">
        <f t="shared" ref="U46:W46" si="17">IF(U4&gt;=45,POWER(U4,2),POWER(U4/2,2))</f>
        <v>380.25</v>
      </c>
      <c r="V46" s="21">
        <f t="shared" si="17"/>
        <v>392.04</v>
      </c>
      <c r="W46" s="21">
        <f t="shared" si="17"/>
        <v>0</v>
      </c>
      <c r="X46" s="21">
        <f t="shared" ref="X46:Z46" si="18">IF(X4&gt;=45,POWER(X4,2),POWER(X4/2,2))</f>
        <v>0</v>
      </c>
      <c r="Y46" s="21">
        <f t="shared" si="18"/>
        <v>0</v>
      </c>
      <c r="Z46" s="21">
        <f t="shared" si="18"/>
        <v>0</v>
      </c>
      <c r="AA46" s="21">
        <f t="shared" ref="AA46:AC46" si="19">IF(AA4&gt;=40,POWER(AA4,2),POWER(AA4/2,2))</f>
        <v>0</v>
      </c>
      <c r="AB46" s="21">
        <f t="shared" si="19"/>
        <v>0</v>
      </c>
      <c r="AC46" s="21">
        <f t="shared" si="19"/>
        <v>0</v>
      </c>
      <c r="AD46" s="21">
        <f t="shared" ref="AD46:AL46" si="20">IF(AD4&gt;=30,POWER(AD4,2),POWER(AD4/2,2))</f>
        <v>0</v>
      </c>
      <c r="AE46" s="21">
        <f t="shared" si="20"/>
        <v>0</v>
      </c>
      <c r="AF46" s="21">
        <f t="shared" si="20"/>
        <v>0</v>
      </c>
      <c r="AG46" s="21">
        <f t="shared" si="20"/>
        <v>0</v>
      </c>
      <c r="AH46" s="21">
        <f t="shared" si="20"/>
        <v>0</v>
      </c>
      <c r="AI46" s="21">
        <f t="shared" si="20"/>
        <v>0</v>
      </c>
      <c r="AJ46" s="21">
        <f t="shared" si="20"/>
        <v>0</v>
      </c>
      <c r="AK46" s="21">
        <f t="shared" si="20"/>
        <v>0</v>
      </c>
      <c r="AL46" s="21">
        <f t="shared" si="20"/>
        <v>0</v>
      </c>
      <c r="AM46" s="21">
        <f t="shared" ref="AM46:AO46" si="21">IF(AM4&gt;=75,POWER(AM4,2),POWER(AM4/2,2))</f>
        <v>0</v>
      </c>
      <c r="AN46" s="21">
        <f t="shared" si="21"/>
        <v>0</v>
      </c>
      <c r="AO46" s="21">
        <f t="shared" si="21"/>
        <v>0</v>
      </c>
    </row>
    <row r="47" spans="1:41" ht="15.75" hidden="1" outlineLevel="1" x14ac:dyDescent="0.25">
      <c r="A47" s="19">
        <f t="shared" ref="A47:A77" si="22">A46+1</f>
        <v>3</v>
      </c>
      <c r="B47" s="28" t="str">
        <f t="shared" si="12"/>
        <v>Poseidon</v>
      </c>
      <c r="C47" s="29" t="str">
        <f t="shared" si="12"/>
        <v>Строк Павел</v>
      </c>
      <c r="D47" s="21">
        <f t="shared" si="13"/>
        <v>380.25</v>
      </c>
      <c r="E47" s="3">
        <f>IF(D47&gt;0,RANK(D47,$D$45:$D$83),реглист!$C$88+1)</f>
        <v>6</v>
      </c>
      <c r="F47" s="20">
        <f t="shared" si="5"/>
        <v>0</v>
      </c>
      <c r="G47" s="20">
        <f t="shared" si="5"/>
        <v>0</v>
      </c>
      <c r="H47" s="20">
        <f t="shared" si="5"/>
        <v>0</v>
      </c>
      <c r="I47" s="20">
        <f t="shared" si="5"/>
        <v>0</v>
      </c>
      <c r="J47" s="21">
        <f t="shared" ref="J47:L47" si="23">POWER(J5,2)</f>
        <v>0</v>
      </c>
      <c r="K47" s="21">
        <f t="shared" si="23"/>
        <v>0</v>
      </c>
      <c r="L47" s="21">
        <f t="shared" si="23"/>
        <v>0</v>
      </c>
      <c r="M47" s="20">
        <f t="shared" si="15"/>
        <v>0</v>
      </c>
      <c r="N47" s="20">
        <f t="shared" si="15"/>
        <v>0</v>
      </c>
      <c r="O47" s="20">
        <f t="shared" si="15"/>
        <v>0</v>
      </c>
      <c r="P47" s="21">
        <f t="shared" ref="P47:T47" si="24">POWER(P5,2)</f>
        <v>0</v>
      </c>
      <c r="Q47" s="21">
        <f t="shared" si="24"/>
        <v>0</v>
      </c>
      <c r="R47" s="21">
        <f t="shared" si="24"/>
        <v>0</v>
      </c>
      <c r="S47" s="21">
        <f t="shared" si="24"/>
        <v>0</v>
      </c>
      <c r="T47" s="21">
        <f t="shared" si="24"/>
        <v>0</v>
      </c>
      <c r="U47" s="21">
        <f t="shared" ref="U47:W47" si="25">IF(U5&gt;=45,POWER(U5,2),POWER(U5/2,2))</f>
        <v>380.25</v>
      </c>
      <c r="V47" s="21">
        <f t="shared" si="25"/>
        <v>0</v>
      </c>
      <c r="W47" s="21">
        <f t="shared" si="25"/>
        <v>0</v>
      </c>
      <c r="X47" s="21">
        <f t="shared" ref="X47:Z47" si="26">IF(X5&gt;=45,POWER(X5,2),POWER(X5/2,2))</f>
        <v>0</v>
      </c>
      <c r="Y47" s="21">
        <f t="shared" si="26"/>
        <v>0</v>
      </c>
      <c r="Z47" s="21">
        <f t="shared" si="26"/>
        <v>0</v>
      </c>
      <c r="AA47" s="21">
        <f t="shared" ref="AA47:AC47" si="27">IF(AA5&gt;=40,POWER(AA5,2),POWER(AA5/2,2))</f>
        <v>0</v>
      </c>
      <c r="AB47" s="21">
        <f t="shared" si="27"/>
        <v>0</v>
      </c>
      <c r="AC47" s="21">
        <f t="shared" si="27"/>
        <v>0</v>
      </c>
      <c r="AD47" s="21">
        <f t="shared" ref="AD47:AL47" si="28">IF(AD5&gt;=30,POWER(AD5,2),POWER(AD5/2,2))</f>
        <v>0</v>
      </c>
      <c r="AE47" s="21">
        <f t="shared" si="28"/>
        <v>0</v>
      </c>
      <c r="AF47" s="21">
        <f t="shared" si="28"/>
        <v>0</v>
      </c>
      <c r="AG47" s="21">
        <f t="shared" si="28"/>
        <v>0</v>
      </c>
      <c r="AH47" s="21">
        <f t="shared" si="28"/>
        <v>0</v>
      </c>
      <c r="AI47" s="21">
        <f t="shared" si="28"/>
        <v>0</v>
      </c>
      <c r="AJ47" s="21">
        <f t="shared" si="28"/>
        <v>0</v>
      </c>
      <c r="AK47" s="21">
        <f t="shared" si="28"/>
        <v>0</v>
      </c>
      <c r="AL47" s="21">
        <f t="shared" si="28"/>
        <v>0</v>
      </c>
      <c r="AM47" s="21">
        <f t="shared" ref="AM47:AO47" si="29">IF(AM5&gt;=75,POWER(AM5,2),POWER(AM5/2,2))</f>
        <v>0</v>
      </c>
      <c r="AN47" s="21">
        <f t="shared" si="29"/>
        <v>0</v>
      </c>
      <c r="AO47" s="21">
        <f t="shared" si="29"/>
        <v>0</v>
      </c>
    </row>
    <row r="48" spans="1:41" ht="15.75" hidden="1" outlineLevel="1" x14ac:dyDescent="0.25">
      <c r="A48" s="19">
        <f t="shared" si="22"/>
        <v>4</v>
      </c>
      <c r="B48" s="28" t="str">
        <f t="shared" si="12"/>
        <v>Peacock Bass</v>
      </c>
      <c r="C48" s="29" t="str">
        <f t="shared" si="12"/>
        <v>Сенчуров Иван</v>
      </c>
      <c r="D48" s="21">
        <f t="shared" si="13"/>
        <v>320.40999999999997</v>
      </c>
      <c r="E48" s="3">
        <f>IF(D48&gt;0,RANK(D48,$D$45:$D$83),реглист!$C$88+1)</f>
        <v>8</v>
      </c>
      <c r="F48" s="20">
        <f t="shared" si="5"/>
        <v>320.40999999999997</v>
      </c>
      <c r="G48" s="20">
        <f t="shared" si="5"/>
        <v>0</v>
      </c>
      <c r="H48" s="20">
        <f t="shared" si="5"/>
        <v>0</v>
      </c>
      <c r="I48" s="20">
        <f t="shared" si="5"/>
        <v>0</v>
      </c>
      <c r="J48" s="21">
        <f t="shared" ref="J48:L48" si="30">POWER(J6,2)</f>
        <v>0</v>
      </c>
      <c r="K48" s="21">
        <f t="shared" si="30"/>
        <v>0</v>
      </c>
      <c r="L48" s="21">
        <f t="shared" si="30"/>
        <v>0</v>
      </c>
      <c r="M48" s="20">
        <f t="shared" si="15"/>
        <v>0</v>
      </c>
      <c r="N48" s="20">
        <f t="shared" si="15"/>
        <v>0</v>
      </c>
      <c r="O48" s="20">
        <f t="shared" si="15"/>
        <v>0</v>
      </c>
      <c r="P48" s="21">
        <f t="shared" ref="P48:T48" si="31">POWER(P6,2)</f>
        <v>0</v>
      </c>
      <c r="Q48" s="21">
        <f t="shared" si="31"/>
        <v>0</v>
      </c>
      <c r="R48" s="21">
        <f t="shared" si="31"/>
        <v>0</v>
      </c>
      <c r="S48" s="21">
        <f t="shared" si="31"/>
        <v>0</v>
      </c>
      <c r="T48" s="21">
        <f t="shared" si="31"/>
        <v>0</v>
      </c>
      <c r="U48" s="21">
        <f t="shared" ref="U48:W48" si="32">IF(U6&gt;=45,POWER(U6,2),POWER(U6/2,2))</f>
        <v>0</v>
      </c>
      <c r="V48" s="21">
        <f t="shared" si="32"/>
        <v>0</v>
      </c>
      <c r="W48" s="21">
        <f t="shared" si="32"/>
        <v>0</v>
      </c>
      <c r="X48" s="21">
        <f t="shared" ref="X48:Z48" si="33">IF(X6&gt;=45,POWER(X6,2),POWER(X6/2,2))</f>
        <v>0</v>
      </c>
      <c r="Y48" s="21">
        <f t="shared" si="33"/>
        <v>0</v>
      </c>
      <c r="Z48" s="21">
        <f t="shared" si="33"/>
        <v>0</v>
      </c>
      <c r="AA48" s="21">
        <f t="shared" ref="AA48:AC48" si="34">IF(AA6&gt;=40,POWER(AA6,2),POWER(AA6/2,2))</f>
        <v>0</v>
      </c>
      <c r="AB48" s="21">
        <f t="shared" si="34"/>
        <v>0</v>
      </c>
      <c r="AC48" s="21">
        <f t="shared" si="34"/>
        <v>0</v>
      </c>
      <c r="AD48" s="21">
        <f t="shared" ref="AD48:AL48" si="35">IF(AD6&gt;=30,POWER(AD6,2),POWER(AD6/2,2))</f>
        <v>0</v>
      </c>
      <c r="AE48" s="21">
        <f t="shared" si="35"/>
        <v>0</v>
      </c>
      <c r="AF48" s="21">
        <f t="shared" si="35"/>
        <v>0</v>
      </c>
      <c r="AG48" s="21">
        <f t="shared" si="35"/>
        <v>0</v>
      </c>
      <c r="AH48" s="21">
        <f t="shared" si="35"/>
        <v>0</v>
      </c>
      <c r="AI48" s="21">
        <f t="shared" si="35"/>
        <v>0</v>
      </c>
      <c r="AJ48" s="21">
        <f t="shared" si="35"/>
        <v>0</v>
      </c>
      <c r="AK48" s="21">
        <f t="shared" si="35"/>
        <v>0</v>
      </c>
      <c r="AL48" s="21">
        <f t="shared" si="35"/>
        <v>0</v>
      </c>
      <c r="AM48" s="21">
        <f t="shared" ref="AM48:AO48" si="36">IF(AM6&gt;=75,POWER(AM6,2),POWER(AM6/2,2))</f>
        <v>0</v>
      </c>
      <c r="AN48" s="21">
        <f t="shared" si="36"/>
        <v>0</v>
      </c>
      <c r="AO48" s="21">
        <f t="shared" si="36"/>
        <v>0</v>
      </c>
    </row>
    <row r="49" spans="1:41" ht="15.75" hidden="1" outlineLevel="1" x14ac:dyDescent="0.25">
      <c r="A49" s="19">
        <f t="shared" si="22"/>
        <v>5</v>
      </c>
      <c r="B49" s="28" t="str">
        <f t="shared" si="12"/>
        <v>Old Roads Fishing</v>
      </c>
      <c r="C49" s="29" t="str">
        <f t="shared" si="12"/>
        <v xml:space="preserve">Синовец Роман </v>
      </c>
      <c r="D49" s="21">
        <f t="shared" si="13"/>
        <v>278.89</v>
      </c>
      <c r="E49" s="3">
        <f>IF(D49&gt;0,RANK(D49,$D$45:$D$83),реглист!$C$88+1)</f>
        <v>9</v>
      </c>
      <c r="F49" s="20">
        <f t="shared" si="5"/>
        <v>278.89</v>
      </c>
      <c r="G49" s="20">
        <f t="shared" si="5"/>
        <v>0</v>
      </c>
      <c r="H49" s="20">
        <f t="shared" si="5"/>
        <v>0</v>
      </c>
      <c r="I49" s="20">
        <f t="shared" si="5"/>
        <v>0</v>
      </c>
      <c r="J49" s="21">
        <f t="shared" ref="J49:L49" si="37">POWER(J7,2)</f>
        <v>0</v>
      </c>
      <c r="K49" s="21">
        <f t="shared" si="37"/>
        <v>0</v>
      </c>
      <c r="L49" s="21">
        <f t="shared" si="37"/>
        <v>0</v>
      </c>
      <c r="M49" s="20">
        <f t="shared" si="15"/>
        <v>0</v>
      </c>
      <c r="N49" s="20">
        <f t="shared" si="15"/>
        <v>0</v>
      </c>
      <c r="O49" s="20">
        <f t="shared" si="15"/>
        <v>0</v>
      </c>
      <c r="P49" s="21">
        <f t="shared" ref="P49:T49" si="38">POWER(P7,2)</f>
        <v>0</v>
      </c>
      <c r="Q49" s="21">
        <f t="shared" si="38"/>
        <v>0</v>
      </c>
      <c r="R49" s="21">
        <f t="shared" si="38"/>
        <v>0</v>
      </c>
      <c r="S49" s="21">
        <f t="shared" si="38"/>
        <v>0</v>
      </c>
      <c r="T49" s="21">
        <f t="shared" si="38"/>
        <v>0</v>
      </c>
      <c r="U49" s="21">
        <f t="shared" ref="U49:W49" si="39">IF(U7&gt;=45,POWER(U7,2),POWER(U7/2,2))</f>
        <v>0</v>
      </c>
      <c r="V49" s="21">
        <f t="shared" si="39"/>
        <v>0</v>
      </c>
      <c r="W49" s="21">
        <f t="shared" si="39"/>
        <v>0</v>
      </c>
      <c r="X49" s="21">
        <f t="shared" ref="X49:Z49" si="40">IF(X7&gt;=45,POWER(X7,2),POWER(X7/2,2))</f>
        <v>0</v>
      </c>
      <c r="Y49" s="21">
        <f t="shared" si="40"/>
        <v>0</v>
      </c>
      <c r="Z49" s="21">
        <f t="shared" si="40"/>
        <v>0</v>
      </c>
      <c r="AA49" s="21">
        <f t="shared" ref="AA49:AC49" si="41">IF(AA7&gt;=40,POWER(AA7,2),POWER(AA7/2,2))</f>
        <v>0</v>
      </c>
      <c r="AB49" s="21">
        <f t="shared" si="41"/>
        <v>0</v>
      </c>
      <c r="AC49" s="21">
        <f t="shared" si="41"/>
        <v>0</v>
      </c>
      <c r="AD49" s="21">
        <f t="shared" ref="AD49:AL49" si="42">IF(AD7&gt;=30,POWER(AD7,2),POWER(AD7/2,2))</f>
        <v>0</v>
      </c>
      <c r="AE49" s="21">
        <f t="shared" si="42"/>
        <v>0</v>
      </c>
      <c r="AF49" s="21">
        <f t="shared" si="42"/>
        <v>0</v>
      </c>
      <c r="AG49" s="21">
        <f t="shared" si="42"/>
        <v>0</v>
      </c>
      <c r="AH49" s="21">
        <f t="shared" si="42"/>
        <v>0</v>
      </c>
      <c r="AI49" s="21">
        <f t="shared" si="42"/>
        <v>0</v>
      </c>
      <c r="AJ49" s="21">
        <f t="shared" si="42"/>
        <v>0</v>
      </c>
      <c r="AK49" s="21">
        <f t="shared" si="42"/>
        <v>0</v>
      </c>
      <c r="AL49" s="21">
        <f t="shared" si="42"/>
        <v>0</v>
      </c>
      <c r="AM49" s="21">
        <f t="shared" ref="AM49:AO49" si="43">IF(AM7&gt;=75,POWER(AM7,2),POWER(AM7/2,2))</f>
        <v>0</v>
      </c>
      <c r="AN49" s="21">
        <f t="shared" si="43"/>
        <v>0</v>
      </c>
      <c r="AO49" s="21">
        <f t="shared" si="43"/>
        <v>0</v>
      </c>
    </row>
    <row r="50" spans="1:41" ht="15.75" hidden="1" outlineLevel="1" x14ac:dyDescent="0.25">
      <c r="A50" s="19">
        <f t="shared" si="22"/>
        <v>6</v>
      </c>
      <c r="B50" s="28" t="str">
        <f t="shared" si="12"/>
        <v>Gefest</v>
      </c>
      <c r="C50" s="29" t="str">
        <f t="shared" si="12"/>
        <v>Радчук Юрий</v>
      </c>
      <c r="D50" s="21">
        <f t="shared" si="13"/>
        <v>0</v>
      </c>
      <c r="E50" s="3">
        <f>IF(D50&gt;0,RANK(D50,$D$45:$D$83),реглист!$C$88+1)</f>
        <v>23</v>
      </c>
      <c r="F50" s="20">
        <f t="shared" si="5"/>
        <v>0</v>
      </c>
      <c r="G50" s="20">
        <f t="shared" si="5"/>
        <v>0</v>
      </c>
      <c r="H50" s="20">
        <f t="shared" si="5"/>
        <v>0</v>
      </c>
      <c r="I50" s="20">
        <f t="shared" si="5"/>
        <v>0</v>
      </c>
      <c r="J50" s="21">
        <f t="shared" ref="J50:L50" si="44">POWER(J8,2)</f>
        <v>0</v>
      </c>
      <c r="K50" s="21">
        <f t="shared" si="44"/>
        <v>0</v>
      </c>
      <c r="L50" s="21">
        <f t="shared" si="44"/>
        <v>0</v>
      </c>
      <c r="M50" s="20">
        <f t="shared" si="15"/>
        <v>0</v>
      </c>
      <c r="N50" s="20">
        <f t="shared" si="15"/>
        <v>0</v>
      </c>
      <c r="O50" s="20">
        <f t="shared" si="15"/>
        <v>0</v>
      </c>
      <c r="P50" s="21">
        <f t="shared" ref="P50:T50" si="45">POWER(P8,2)</f>
        <v>0</v>
      </c>
      <c r="Q50" s="21">
        <f t="shared" si="45"/>
        <v>0</v>
      </c>
      <c r="R50" s="21">
        <f t="shared" si="45"/>
        <v>0</v>
      </c>
      <c r="S50" s="21">
        <f t="shared" si="45"/>
        <v>0</v>
      </c>
      <c r="T50" s="21">
        <f t="shared" si="45"/>
        <v>0</v>
      </c>
      <c r="U50" s="21">
        <f t="shared" ref="U50:W50" si="46">IF(U8&gt;=45,POWER(U8,2),POWER(U8/2,2))</f>
        <v>0</v>
      </c>
      <c r="V50" s="21">
        <f t="shared" si="46"/>
        <v>0</v>
      </c>
      <c r="W50" s="21">
        <f t="shared" si="46"/>
        <v>0</v>
      </c>
      <c r="X50" s="21">
        <f t="shared" ref="X50:Z50" si="47">IF(X8&gt;=45,POWER(X8,2),POWER(X8/2,2))</f>
        <v>0</v>
      </c>
      <c r="Y50" s="21">
        <f t="shared" si="47"/>
        <v>0</v>
      </c>
      <c r="Z50" s="21">
        <f t="shared" si="47"/>
        <v>0</v>
      </c>
      <c r="AA50" s="21">
        <f t="shared" ref="AA50:AC50" si="48">IF(AA8&gt;=40,POWER(AA8,2),POWER(AA8/2,2))</f>
        <v>0</v>
      </c>
      <c r="AB50" s="21">
        <f t="shared" si="48"/>
        <v>0</v>
      </c>
      <c r="AC50" s="21">
        <f t="shared" si="48"/>
        <v>0</v>
      </c>
      <c r="AD50" s="21">
        <f t="shared" ref="AD50:AL50" si="49">IF(AD8&gt;=30,POWER(AD8,2),POWER(AD8/2,2))</f>
        <v>0</v>
      </c>
      <c r="AE50" s="21">
        <f t="shared" si="49"/>
        <v>0</v>
      </c>
      <c r="AF50" s="21">
        <f t="shared" si="49"/>
        <v>0</v>
      </c>
      <c r="AG50" s="21">
        <f t="shared" si="49"/>
        <v>0</v>
      </c>
      <c r="AH50" s="21">
        <f t="shared" si="49"/>
        <v>0</v>
      </c>
      <c r="AI50" s="21">
        <f t="shared" si="49"/>
        <v>0</v>
      </c>
      <c r="AJ50" s="21">
        <f t="shared" si="49"/>
        <v>0</v>
      </c>
      <c r="AK50" s="21">
        <f t="shared" si="49"/>
        <v>0</v>
      </c>
      <c r="AL50" s="21">
        <f t="shared" si="49"/>
        <v>0</v>
      </c>
      <c r="AM50" s="21">
        <f t="shared" ref="AM50:AO50" si="50">IF(AM8&gt;=75,POWER(AM8,2),POWER(AM8/2,2))</f>
        <v>0</v>
      </c>
      <c r="AN50" s="21">
        <f t="shared" si="50"/>
        <v>0</v>
      </c>
      <c r="AO50" s="21">
        <f t="shared" si="50"/>
        <v>0</v>
      </c>
    </row>
    <row r="51" spans="1:41" ht="15.75" hidden="1" outlineLevel="1" x14ac:dyDescent="0.25">
      <c r="A51" s="19">
        <f t="shared" si="22"/>
        <v>7</v>
      </c>
      <c r="B51" s="28" t="str">
        <f t="shared" si="12"/>
        <v>West Fishing</v>
      </c>
      <c r="C51" s="29" t="str">
        <f t="shared" si="12"/>
        <v>Непомнящий Виктор</v>
      </c>
      <c r="D51" s="21">
        <f t="shared" si="13"/>
        <v>639.80999999999995</v>
      </c>
      <c r="E51" s="3">
        <f>IF(D51&gt;0,RANK(D51,$D$45:$D$83),реглист!$C$88+1)</f>
        <v>4</v>
      </c>
      <c r="F51" s="20">
        <f t="shared" si="5"/>
        <v>441</v>
      </c>
      <c r="G51" s="20">
        <f t="shared" si="5"/>
        <v>0</v>
      </c>
      <c r="H51" s="20">
        <f t="shared" si="5"/>
        <v>0</v>
      </c>
      <c r="I51" s="20">
        <f t="shared" si="5"/>
        <v>0</v>
      </c>
      <c r="J51" s="21">
        <f t="shared" ref="J51:L51" si="51">POWER(J9,2)</f>
        <v>0</v>
      </c>
      <c r="K51" s="21">
        <f t="shared" si="51"/>
        <v>0</v>
      </c>
      <c r="L51" s="21">
        <f t="shared" si="51"/>
        <v>0</v>
      </c>
      <c r="M51" s="20">
        <f t="shared" si="15"/>
        <v>0</v>
      </c>
      <c r="N51" s="20">
        <f t="shared" si="15"/>
        <v>0</v>
      </c>
      <c r="O51" s="20">
        <f t="shared" si="15"/>
        <v>0</v>
      </c>
      <c r="P51" s="21">
        <f t="shared" ref="P51:T51" si="52">POWER(P9,2)</f>
        <v>0</v>
      </c>
      <c r="Q51" s="21">
        <f t="shared" si="52"/>
        <v>0</v>
      </c>
      <c r="R51" s="21">
        <f t="shared" si="52"/>
        <v>0</v>
      </c>
      <c r="S51" s="21">
        <f t="shared" si="52"/>
        <v>0</v>
      </c>
      <c r="T51" s="21">
        <f t="shared" si="52"/>
        <v>0</v>
      </c>
      <c r="U51" s="21">
        <f t="shared" ref="U51:W51" si="53">IF(U9&gt;=45,POWER(U9,2),POWER(U9/2,2))</f>
        <v>198.81</v>
      </c>
      <c r="V51" s="21">
        <f t="shared" si="53"/>
        <v>0</v>
      </c>
      <c r="W51" s="21">
        <f t="shared" si="53"/>
        <v>0</v>
      </c>
      <c r="X51" s="21">
        <f t="shared" ref="X51:Z51" si="54">IF(X9&gt;=45,POWER(X9,2),POWER(X9/2,2))</f>
        <v>0</v>
      </c>
      <c r="Y51" s="21">
        <f t="shared" si="54"/>
        <v>0</v>
      </c>
      <c r="Z51" s="21">
        <f t="shared" si="54"/>
        <v>0</v>
      </c>
      <c r="AA51" s="21">
        <f t="shared" ref="AA51:AC51" si="55">IF(AA9&gt;=40,POWER(AA9,2),POWER(AA9/2,2))</f>
        <v>0</v>
      </c>
      <c r="AB51" s="21">
        <f t="shared" si="55"/>
        <v>0</v>
      </c>
      <c r="AC51" s="21">
        <f t="shared" si="55"/>
        <v>0</v>
      </c>
      <c r="AD51" s="21">
        <f t="shared" ref="AD51:AL51" si="56">IF(AD9&gt;=30,POWER(AD9,2),POWER(AD9/2,2))</f>
        <v>0</v>
      </c>
      <c r="AE51" s="21">
        <f t="shared" si="56"/>
        <v>0</v>
      </c>
      <c r="AF51" s="21">
        <f t="shared" si="56"/>
        <v>0</v>
      </c>
      <c r="AG51" s="21">
        <f t="shared" si="56"/>
        <v>0</v>
      </c>
      <c r="AH51" s="21">
        <f t="shared" si="56"/>
        <v>0</v>
      </c>
      <c r="AI51" s="21">
        <f t="shared" si="56"/>
        <v>0</v>
      </c>
      <c r="AJ51" s="21">
        <f t="shared" si="56"/>
        <v>0</v>
      </c>
      <c r="AK51" s="21">
        <f t="shared" si="56"/>
        <v>0</v>
      </c>
      <c r="AL51" s="21">
        <f t="shared" si="56"/>
        <v>0</v>
      </c>
      <c r="AM51" s="21">
        <f t="shared" ref="AM51:AO51" si="57">IF(AM9&gt;=75,POWER(AM9,2),POWER(AM9/2,2))</f>
        <v>0</v>
      </c>
      <c r="AN51" s="21">
        <f t="shared" si="57"/>
        <v>0</v>
      </c>
      <c r="AO51" s="21">
        <f t="shared" si="57"/>
        <v>0</v>
      </c>
    </row>
    <row r="52" spans="1:41" ht="15.75" hidden="1" outlineLevel="1" x14ac:dyDescent="0.25">
      <c r="A52" s="19">
        <f t="shared" si="22"/>
        <v>8</v>
      </c>
      <c r="B52" s="28" t="str">
        <f t="shared" si="12"/>
        <v>Dream Team</v>
      </c>
      <c r="C52" s="29" t="str">
        <f t="shared" si="12"/>
        <v>Тысевич Сергей</v>
      </c>
      <c r="D52" s="21">
        <f t="shared" si="13"/>
        <v>324</v>
      </c>
      <c r="E52" s="3">
        <f>IF(D52&gt;0,RANK(D52,$D$45:$D$83),реглист!$C$88+1)</f>
        <v>7</v>
      </c>
      <c r="F52" s="20">
        <f t="shared" si="5"/>
        <v>324</v>
      </c>
      <c r="G52" s="20">
        <f t="shared" si="5"/>
        <v>0</v>
      </c>
      <c r="H52" s="20">
        <f t="shared" si="5"/>
        <v>0</v>
      </c>
      <c r="I52" s="20">
        <f t="shared" si="5"/>
        <v>0</v>
      </c>
      <c r="J52" s="21">
        <f t="shared" ref="J52:L52" si="58">POWER(J10,2)</f>
        <v>0</v>
      </c>
      <c r="K52" s="21">
        <f t="shared" si="58"/>
        <v>0</v>
      </c>
      <c r="L52" s="21">
        <f t="shared" si="58"/>
        <v>0</v>
      </c>
      <c r="M52" s="20">
        <f t="shared" si="15"/>
        <v>0</v>
      </c>
      <c r="N52" s="20">
        <f t="shared" si="15"/>
        <v>0</v>
      </c>
      <c r="O52" s="20">
        <f t="shared" si="15"/>
        <v>0</v>
      </c>
      <c r="P52" s="21">
        <f t="shared" ref="P52:T52" si="59">POWER(P10,2)</f>
        <v>0</v>
      </c>
      <c r="Q52" s="21">
        <f t="shared" si="59"/>
        <v>0</v>
      </c>
      <c r="R52" s="21">
        <f t="shared" si="59"/>
        <v>0</v>
      </c>
      <c r="S52" s="21">
        <f t="shared" si="59"/>
        <v>0</v>
      </c>
      <c r="T52" s="21">
        <f t="shared" si="59"/>
        <v>0</v>
      </c>
      <c r="U52" s="21">
        <f t="shared" ref="U52:W52" si="60">IF(U10&gt;=45,POWER(U10,2),POWER(U10/2,2))</f>
        <v>0</v>
      </c>
      <c r="V52" s="21">
        <f t="shared" si="60"/>
        <v>0</v>
      </c>
      <c r="W52" s="21">
        <f t="shared" si="60"/>
        <v>0</v>
      </c>
      <c r="X52" s="21">
        <f t="shared" ref="X52:Z52" si="61">IF(X10&gt;=45,POWER(X10,2),POWER(X10/2,2))</f>
        <v>0</v>
      </c>
      <c r="Y52" s="21">
        <f t="shared" si="61"/>
        <v>0</v>
      </c>
      <c r="Z52" s="21">
        <f t="shared" si="61"/>
        <v>0</v>
      </c>
      <c r="AA52" s="21">
        <f t="shared" ref="AA52:AC52" si="62">IF(AA10&gt;=40,POWER(AA10,2),POWER(AA10/2,2))</f>
        <v>0</v>
      </c>
      <c r="AB52" s="21">
        <f t="shared" si="62"/>
        <v>0</v>
      </c>
      <c r="AC52" s="21">
        <f t="shared" si="62"/>
        <v>0</v>
      </c>
      <c r="AD52" s="21">
        <f t="shared" ref="AD52:AL52" si="63">IF(AD10&gt;=30,POWER(AD10,2),POWER(AD10/2,2))</f>
        <v>0</v>
      </c>
      <c r="AE52" s="21">
        <f t="shared" si="63"/>
        <v>0</v>
      </c>
      <c r="AF52" s="21">
        <f t="shared" si="63"/>
        <v>0</v>
      </c>
      <c r="AG52" s="21">
        <f t="shared" si="63"/>
        <v>0</v>
      </c>
      <c r="AH52" s="21">
        <f t="shared" si="63"/>
        <v>0</v>
      </c>
      <c r="AI52" s="21">
        <f t="shared" si="63"/>
        <v>0</v>
      </c>
      <c r="AJ52" s="21">
        <f t="shared" si="63"/>
        <v>0</v>
      </c>
      <c r="AK52" s="21">
        <f t="shared" si="63"/>
        <v>0</v>
      </c>
      <c r="AL52" s="21">
        <f t="shared" si="63"/>
        <v>0</v>
      </c>
      <c r="AM52" s="21">
        <f t="shared" ref="AM52:AO52" si="64">IF(AM10&gt;=75,POWER(AM10,2),POWER(AM10/2,2))</f>
        <v>0</v>
      </c>
      <c r="AN52" s="21">
        <f t="shared" si="64"/>
        <v>0</v>
      </c>
      <c r="AO52" s="21">
        <f t="shared" si="64"/>
        <v>0</v>
      </c>
    </row>
    <row r="53" spans="1:41" ht="15.75" hidden="1" outlineLevel="1" x14ac:dyDescent="0.25">
      <c r="A53" s="19">
        <f t="shared" si="22"/>
        <v>9</v>
      </c>
      <c r="B53" s="28" t="str">
        <f t="shared" si="12"/>
        <v>Bona Кобрин</v>
      </c>
      <c r="C53" s="29" t="str">
        <f t="shared" si="12"/>
        <v>Марковский Максим</v>
      </c>
      <c r="D53" s="21">
        <f t="shared" si="13"/>
        <v>0</v>
      </c>
      <c r="E53" s="3">
        <f>IF(D53&gt;0,RANK(D53,$D$45:$D$83),реглист!$C$88+1)</f>
        <v>23</v>
      </c>
      <c r="F53" s="20">
        <f t="shared" si="5"/>
        <v>0</v>
      </c>
      <c r="G53" s="20">
        <f t="shared" si="5"/>
        <v>0</v>
      </c>
      <c r="H53" s="20">
        <f t="shared" si="5"/>
        <v>0</v>
      </c>
      <c r="I53" s="20">
        <f t="shared" si="5"/>
        <v>0</v>
      </c>
      <c r="J53" s="21">
        <f t="shared" ref="J53:L53" si="65">POWER(J11,2)</f>
        <v>0</v>
      </c>
      <c r="K53" s="21">
        <f t="shared" si="65"/>
        <v>0</v>
      </c>
      <c r="L53" s="21">
        <f t="shared" si="65"/>
        <v>0</v>
      </c>
      <c r="M53" s="20">
        <f t="shared" si="15"/>
        <v>0</v>
      </c>
      <c r="N53" s="20">
        <f t="shared" si="15"/>
        <v>0</v>
      </c>
      <c r="O53" s="20">
        <f t="shared" si="15"/>
        <v>0</v>
      </c>
      <c r="P53" s="21">
        <f t="shared" ref="P53:T53" si="66">POWER(P11,2)</f>
        <v>0</v>
      </c>
      <c r="Q53" s="21">
        <f t="shared" si="66"/>
        <v>0</v>
      </c>
      <c r="R53" s="21">
        <f t="shared" si="66"/>
        <v>0</v>
      </c>
      <c r="S53" s="21">
        <f t="shared" si="66"/>
        <v>0</v>
      </c>
      <c r="T53" s="21">
        <f t="shared" si="66"/>
        <v>0</v>
      </c>
      <c r="U53" s="21">
        <f t="shared" ref="U53:W53" si="67">IF(U11&gt;=45,POWER(U11,2),POWER(U11/2,2))</f>
        <v>0</v>
      </c>
      <c r="V53" s="21">
        <f t="shared" si="67"/>
        <v>0</v>
      </c>
      <c r="W53" s="21">
        <f t="shared" si="67"/>
        <v>0</v>
      </c>
      <c r="X53" s="21">
        <f t="shared" ref="X53:Z53" si="68">IF(X11&gt;=45,POWER(X11,2),POWER(X11/2,2))</f>
        <v>0</v>
      </c>
      <c r="Y53" s="21">
        <f t="shared" si="68"/>
        <v>0</v>
      </c>
      <c r="Z53" s="21">
        <f t="shared" si="68"/>
        <v>0</v>
      </c>
      <c r="AA53" s="21">
        <f t="shared" ref="AA53:AC53" si="69">IF(AA11&gt;=40,POWER(AA11,2),POWER(AA11/2,2))</f>
        <v>0</v>
      </c>
      <c r="AB53" s="21">
        <f t="shared" si="69"/>
        <v>0</v>
      </c>
      <c r="AC53" s="21">
        <f t="shared" si="69"/>
        <v>0</v>
      </c>
      <c r="AD53" s="21">
        <f t="shared" ref="AD53:AL53" si="70">IF(AD11&gt;=30,POWER(AD11,2),POWER(AD11/2,2))</f>
        <v>0</v>
      </c>
      <c r="AE53" s="21">
        <f t="shared" si="70"/>
        <v>0</v>
      </c>
      <c r="AF53" s="21">
        <f t="shared" si="70"/>
        <v>0</v>
      </c>
      <c r="AG53" s="21">
        <f t="shared" si="70"/>
        <v>0</v>
      </c>
      <c r="AH53" s="21">
        <f t="shared" si="70"/>
        <v>0</v>
      </c>
      <c r="AI53" s="21">
        <f t="shared" si="70"/>
        <v>0</v>
      </c>
      <c r="AJ53" s="21">
        <f t="shared" si="70"/>
        <v>0</v>
      </c>
      <c r="AK53" s="21">
        <f t="shared" si="70"/>
        <v>0</v>
      </c>
      <c r="AL53" s="21">
        <f t="shared" si="70"/>
        <v>0</v>
      </c>
      <c r="AM53" s="21">
        <f t="shared" ref="AM53:AO53" si="71">IF(AM11&gt;=75,POWER(AM11,2),POWER(AM11/2,2))</f>
        <v>0</v>
      </c>
      <c r="AN53" s="21">
        <f t="shared" si="71"/>
        <v>0</v>
      </c>
      <c r="AO53" s="21">
        <f t="shared" si="71"/>
        <v>0</v>
      </c>
    </row>
    <row r="54" spans="1:41" ht="15.75" hidden="1" outlineLevel="1" x14ac:dyDescent="0.25">
      <c r="A54" s="19">
        <f t="shared" si="22"/>
        <v>10</v>
      </c>
      <c r="B54" s="28" t="str">
        <f t="shared" si="12"/>
        <v>Фарватер</v>
      </c>
      <c r="C54" s="29" t="str">
        <f t="shared" si="12"/>
        <v xml:space="preserve">Попельский Максим </v>
      </c>
      <c r="D54" s="21">
        <f t="shared" si="13"/>
        <v>0</v>
      </c>
      <c r="E54" s="3">
        <f>IF(D54&gt;0,RANK(D54,$D$45:$D$83),реглист!$C$88+1)</f>
        <v>23</v>
      </c>
      <c r="F54" s="20">
        <f t="shared" si="5"/>
        <v>0</v>
      </c>
      <c r="G54" s="20">
        <f t="shared" si="5"/>
        <v>0</v>
      </c>
      <c r="H54" s="20">
        <f t="shared" si="5"/>
        <v>0</v>
      </c>
      <c r="I54" s="20">
        <f t="shared" si="5"/>
        <v>0</v>
      </c>
      <c r="J54" s="21">
        <f t="shared" ref="J54:L54" si="72">POWER(J12,2)</f>
        <v>0</v>
      </c>
      <c r="K54" s="21">
        <f t="shared" si="72"/>
        <v>0</v>
      </c>
      <c r="L54" s="21">
        <f t="shared" si="72"/>
        <v>0</v>
      </c>
      <c r="M54" s="20">
        <f t="shared" si="15"/>
        <v>0</v>
      </c>
      <c r="N54" s="20">
        <f t="shared" si="15"/>
        <v>0</v>
      </c>
      <c r="O54" s="20">
        <f t="shared" si="15"/>
        <v>0</v>
      </c>
      <c r="P54" s="21">
        <f t="shared" ref="P54:T54" si="73">POWER(P12,2)</f>
        <v>0</v>
      </c>
      <c r="Q54" s="21">
        <f t="shared" si="73"/>
        <v>0</v>
      </c>
      <c r="R54" s="21">
        <f t="shared" si="73"/>
        <v>0</v>
      </c>
      <c r="S54" s="21">
        <f t="shared" si="73"/>
        <v>0</v>
      </c>
      <c r="T54" s="21">
        <f t="shared" si="73"/>
        <v>0</v>
      </c>
      <c r="U54" s="21">
        <f t="shared" ref="U54:W54" si="74">IF(U12&gt;=45,POWER(U12,2),POWER(U12/2,2))</f>
        <v>0</v>
      </c>
      <c r="V54" s="21">
        <f t="shared" si="74"/>
        <v>0</v>
      </c>
      <c r="W54" s="21">
        <f t="shared" si="74"/>
        <v>0</v>
      </c>
      <c r="X54" s="21">
        <f t="shared" ref="X54:Z54" si="75">IF(X12&gt;=45,POWER(X12,2),POWER(X12/2,2))</f>
        <v>0</v>
      </c>
      <c r="Y54" s="21">
        <f t="shared" si="75"/>
        <v>0</v>
      </c>
      <c r="Z54" s="21">
        <f t="shared" si="75"/>
        <v>0</v>
      </c>
      <c r="AA54" s="21">
        <f t="shared" ref="AA54:AC54" si="76">IF(AA12&gt;=40,POWER(AA12,2),POWER(AA12/2,2))</f>
        <v>0</v>
      </c>
      <c r="AB54" s="21">
        <f t="shared" si="76"/>
        <v>0</v>
      </c>
      <c r="AC54" s="21">
        <f t="shared" si="76"/>
        <v>0</v>
      </c>
      <c r="AD54" s="21">
        <f t="shared" ref="AD54:AL54" si="77">IF(AD12&gt;=30,POWER(AD12,2),POWER(AD12/2,2))</f>
        <v>0</v>
      </c>
      <c r="AE54" s="21">
        <f t="shared" si="77"/>
        <v>0</v>
      </c>
      <c r="AF54" s="21">
        <f t="shared" si="77"/>
        <v>0</v>
      </c>
      <c r="AG54" s="21">
        <f t="shared" si="77"/>
        <v>0</v>
      </c>
      <c r="AH54" s="21">
        <f t="shared" si="77"/>
        <v>0</v>
      </c>
      <c r="AI54" s="21">
        <f t="shared" si="77"/>
        <v>0</v>
      </c>
      <c r="AJ54" s="21">
        <f t="shared" si="77"/>
        <v>0</v>
      </c>
      <c r="AK54" s="21">
        <f t="shared" si="77"/>
        <v>0</v>
      </c>
      <c r="AL54" s="21">
        <f t="shared" si="77"/>
        <v>0</v>
      </c>
      <c r="AM54" s="21">
        <f t="shared" ref="AM54:AO54" si="78">IF(AM12&gt;=75,POWER(AM12,2),POWER(AM12/2,2))</f>
        <v>0</v>
      </c>
      <c r="AN54" s="21">
        <f t="shared" si="78"/>
        <v>0</v>
      </c>
      <c r="AO54" s="21">
        <f t="shared" si="78"/>
        <v>0</v>
      </c>
    </row>
    <row r="55" spans="1:41" ht="15.75" hidden="1" outlineLevel="1" x14ac:dyDescent="0.25">
      <c r="A55" s="19">
        <f t="shared" si="22"/>
        <v>11</v>
      </c>
      <c r="B55" s="28" t="str">
        <f t="shared" si="12"/>
        <v>XULi-ULi</v>
      </c>
      <c r="C55" s="29" t="str">
        <f t="shared" si="12"/>
        <v>Лавренчук Станислав</v>
      </c>
      <c r="D55" s="21">
        <f t="shared" si="13"/>
        <v>0</v>
      </c>
      <c r="E55" s="3">
        <f>IF(D55&gt;0,RANK(D55,$D$45:$D$83),реглист!$C$88+1)</f>
        <v>23</v>
      </c>
      <c r="F55" s="20">
        <f t="shared" si="5"/>
        <v>0</v>
      </c>
      <c r="G55" s="20">
        <f t="shared" si="5"/>
        <v>0</v>
      </c>
      <c r="H55" s="20">
        <f t="shared" si="5"/>
        <v>0</v>
      </c>
      <c r="I55" s="20">
        <f t="shared" si="5"/>
        <v>0</v>
      </c>
      <c r="J55" s="21">
        <f t="shared" ref="J55:L55" si="79">POWER(J13,2)</f>
        <v>0</v>
      </c>
      <c r="K55" s="21">
        <f t="shared" si="79"/>
        <v>0</v>
      </c>
      <c r="L55" s="21">
        <f t="shared" si="79"/>
        <v>0</v>
      </c>
      <c r="M55" s="20">
        <f t="shared" si="15"/>
        <v>0</v>
      </c>
      <c r="N55" s="20">
        <f t="shared" si="15"/>
        <v>0</v>
      </c>
      <c r="O55" s="20">
        <f t="shared" si="15"/>
        <v>0</v>
      </c>
      <c r="P55" s="21">
        <f t="shared" ref="P55:T55" si="80">POWER(P13,2)</f>
        <v>0</v>
      </c>
      <c r="Q55" s="21">
        <f t="shared" si="80"/>
        <v>0</v>
      </c>
      <c r="R55" s="21">
        <f t="shared" si="80"/>
        <v>0</v>
      </c>
      <c r="S55" s="21">
        <f t="shared" si="80"/>
        <v>0</v>
      </c>
      <c r="T55" s="21">
        <f t="shared" si="80"/>
        <v>0</v>
      </c>
      <c r="U55" s="21">
        <f t="shared" ref="U55:W55" si="81">IF(U13&gt;=45,POWER(U13,2),POWER(U13/2,2))</f>
        <v>0</v>
      </c>
      <c r="V55" s="21">
        <f t="shared" si="81"/>
        <v>0</v>
      </c>
      <c r="W55" s="21">
        <f t="shared" si="81"/>
        <v>0</v>
      </c>
      <c r="X55" s="21">
        <f t="shared" ref="X55:Z55" si="82">IF(X13&gt;=45,POWER(X13,2),POWER(X13/2,2))</f>
        <v>0</v>
      </c>
      <c r="Y55" s="21">
        <f t="shared" si="82"/>
        <v>0</v>
      </c>
      <c r="Z55" s="21">
        <f t="shared" si="82"/>
        <v>0</v>
      </c>
      <c r="AA55" s="21">
        <f t="shared" ref="AA55:AC55" si="83">IF(AA13&gt;=40,POWER(AA13,2),POWER(AA13/2,2))</f>
        <v>0</v>
      </c>
      <c r="AB55" s="21">
        <f t="shared" si="83"/>
        <v>0</v>
      </c>
      <c r="AC55" s="21">
        <f t="shared" si="83"/>
        <v>0</v>
      </c>
      <c r="AD55" s="21">
        <f t="shared" ref="AD55:AL55" si="84">IF(AD13&gt;=30,POWER(AD13,2),POWER(AD13/2,2))</f>
        <v>0</v>
      </c>
      <c r="AE55" s="21">
        <f t="shared" si="84"/>
        <v>0</v>
      </c>
      <c r="AF55" s="21">
        <f t="shared" si="84"/>
        <v>0</v>
      </c>
      <c r="AG55" s="21">
        <f t="shared" si="84"/>
        <v>0</v>
      </c>
      <c r="AH55" s="21">
        <f t="shared" si="84"/>
        <v>0</v>
      </c>
      <c r="AI55" s="21">
        <f t="shared" si="84"/>
        <v>0</v>
      </c>
      <c r="AJ55" s="21">
        <f t="shared" si="84"/>
        <v>0</v>
      </c>
      <c r="AK55" s="21">
        <f t="shared" si="84"/>
        <v>0</v>
      </c>
      <c r="AL55" s="21">
        <f t="shared" si="84"/>
        <v>0</v>
      </c>
      <c r="AM55" s="21">
        <f t="shared" ref="AM55:AO55" si="85">IF(AM13&gt;=75,POWER(AM13,2),POWER(AM13/2,2))</f>
        <v>0</v>
      </c>
      <c r="AN55" s="21">
        <f t="shared" si="85"/>
        <v>0</v>
      </c>
      <c r="AO55" s="21">
        <f t="shared" si="85"/>
        <v>0</v>
      </c>
    </row>
    <row r="56" spans="1:41" ht="15.75" hidden="1" outlineLevel="1" x14ac:dyDescent="0.25">
      <c r="A56" s="19">
        <f t="shared" si="22"/>
        <v>12</v>
      </c>
      <c r="B56" s="28" t="str">
        <f t="shared" si="12"/>
        <v>Fanatik Belarus</v>
      </c>
      <c r="C56" s="29" t="str">
        <f t="shared" si="12"/>
        <v>Шевчук Дмитрий</v>
      </c>
      <c r="D56" s="21">
        <f t="shared" si="13"/>
        <v>0</v>
      </c>
      <c r="E56" s="3">
        <f>IF(D56&gt;0,RANK(D56,$D$45:$D$83),реглист!$C$88+1)</f>
        <v>23</v>
      </c>
      <c r="F56" s="20">
        <f t="shared" si="5"/>
        <v>0</v>
      </c>
      <c r="G56" s="20">
        <f t="shared" si="5"/>
        <v>0</v>
      </c>
      <c r="H56" s="20">
        <f t="shared" si="5"/>
        <v>0</v>
      </c>
      <c r="I56" s="20">
        <f t="shared" si="5"/>
        <v>0</v>
      </c>
      <c r="J56" s="21">
        <f t="shared" ref="J56:L56" si="86">POWER(J14,2)</f>
        <v>0</v>
      </c>
      <c r="K56" s="21">
        <f t="shared" si="86"/>
        <v>0</v>
      </c>
      <c r="L56" s="21">
        <f t="shared" si="86"/>
        <v>0</v>
      </c>
      <c r="M56" s="20">
        <f t="shared" si="15"/>
        <v>0</v>
      </c>
      <c r="N56" s="20">
        <f t="shared" si="15"/>
        <v>0</v>
      </c>
      <c r="O56" s="20">
        <f t="shared" si="15"/>
        <v>0</v>
      </c>
      <c r="P56" s="21">
        <f t="shared" ref="P56:T56" si="87">POWER(P14,2)</f>
        <v>0</v>
      </c>
      <c r="Q56" s="21">
        <f t="shared" si="87"/>
        <v>0</v>
      </c>
      <c r="R56" s="21">
        <f t="shared" si="87"/>
        <v>0</v>
      </c>
      <c r="S56" s="21">
        <f t="shared" si="87"/>
        <v>0</v>
      </c>
      <c r="T56" s="21">
        <f t="shared" si="87"/>
        <v>0</v>
      </c>
      <c r="U56" s="21">
        <f t="shared" ref="U56:W56" si="88">IF(U14&gt;=45,POWER(U14,2),POWER(U14/2,2))</f>
        <v>0</v>
      </c>
      <c r="V56" s="21">
        <f t="shared" si="88"/>
        <v>0</v>
      </c>
      <c r="W56" s="21">
        <f t="shared" si="88"/>
        <v>0</v>
      </c>
      <c r="X56" s="21">
        <f t="shared" ref="X56:Z56" si="89">IF(X14&gt;=45,POWER(X14,2),POWER(X14/2,2))</f>
        <v>0</v>
      </c>
      <c r="Y56" s="21">
        <f t="shared" si="89"/>
        <v>0</v>
      </c>
      <c r="Z56" s="21">
        <f t="shared" si="89"/>
        <v>0</v>
      </c>
      <c r="AA56" s="21">
        <f t="shared" ref="AA56:AC56" si="90">IF(AA14&gt;=40,POWER(AA14,2),POWER(AA14/2,2))</f>
        <v>0</v>
      </c>
      <c r="AB56" s="21">
        <f t="shared" si="90"/>
        <v>0</v>
      </c>
      <c r="AC56" s="21">
        <f t="shared" si="90"/>
        <v>0</v>
      </c>
      <c r="AD56" s="21">
        <f t="shared" ref="AD56:AL56" si="91">IF(AD14&gt;=30,POWER(AD14,2),POWER(AD14/2,2))</f>
        <v>0</v>
      </c>
      <c r="AE56" s="21">
        <f t="shared" si="91"/>
        <v>0</v>
      </c>
      <c r="AF56" s="21">
        <f t="shared" si="91"/>
        <v>0</v>
      </c>
      <c r="AG56" s="21">
        <f t="shared" si="91"/>
        <v>0</v>
      </c>
      <c r="AH56" s="21">
        <f t="shared" si="91"/>
        <v>0</v>
      </c>
      <c r="AI56" s="21">
        <f t="shared" si="91"/>
        <v>0</v>
      </c>
      <c r="AJ56" s="21">
        <f t="shared" si="91"/>
        <v>0</v>
      </c>
      <c r="AK56" s="21">
        <f t="shared" si="91"/>
        <v>0</v>
      </c>
      <c r="AL56" s="21">
        <f t="shared" si="91"/>
        <v>0</v>
      </c>
      <c r="AM56" s="21">
        <f t="shared" ref="AM56:AO56" si="92">IF(AM14&gt;=75,POWER(AM14,2),POWER(AM14/2,2))</f>
        <v>0</v>
      </c>
      <c r="AN56" s="21">
        <f t="shared" si="92"/>
        <v>0</v>
      </c>
      <c r="AO56" s="21">
        <f t="shared" si="92"/>
        <v>0</v>
      </c>
    </row>
    <row r="57" spans="1:41" ht="15.75" hidden="1" outlineLevel="1" x14ac:dyDescent="0.25">
      <c r="A57" s="19">
        <f t="shared" si="22"/>
        <v>13</v>
      </c>
      <c r="B57" s="28" t="str">
        <f t="shared" si="12"/>
        <v>FISHINGSTOCK BELARUS</v>
      </c>
      <c r="C57" s="29" t="str">
        <f t="shared" si="12"/>
        <v>Лунякин Олег</v>
      </c>
      <c r="D57" s="21">
        <f t="shared" si="13"/>
        <v>0</v>
      </c>
      <c r="E57" s="3">
        <f>IF(D57&gt;0,RANK(D57,$D$45:$D$83),реглист!$C$88+1)</f>
        <v>23</v>
      </c>
      <c r="F57" s="20">
        <f t="shared" si="5"/>
        <v>0</v>
      </c>
      <c r="G57" s="20">
        <f t="shared" si="5"/>
        <v>0</v>
      </c>
      <c r="H57" s="20">
        <f t="shared" si="5"/>
        <v>0</v>
      </c>
      <c r="I57" s="20">
        <f t="shared" si="5"/>
        <v>0</v>
      </c>
      <c r="J57" s="21">
        <f t="shared" ref="J57:L57" si="93">POWER(J15,2)</f>
        <v>0</v>
      </c>
      <c r="K57" s="21">
        <f t="shared" si="93"/>
        <v>0</v>
      </c>
      <c r="L57" s="21">
        <f t="shared" si="93"/>
        <v>0</v>
      </c>
      <c r="M57" s="20">
        <f t="shared" si="15"/>
        <v>0</v>
      </c>
      <c r="N57" s="20">
        <f t="shared" si="15"/>
        <v>0</v>
      </c>
      <c r="O57" s="20">
        <f t="shared" si="15"/>
        <v>0</v>
      </c>
      <c r="P57" s="21">
        <f t="shared" ref="P57:T57" si="94">POWER(P15,2)</f>
        <v>0</v>
      </c>
      <c r="Q57" s="21">
        <f t="shared" si="94"/>
        <v>0</v>
      </c>
      <c r="R57" s="21">
        <f t="shared" si="94"/>
        <v>0</v>
      </c>
      <c r="S57" s="21">
        <f t="shared" si="94"/>
        <v>0</v>
      </c>
      <c r="T57" s="21">
        <f t="shared" si="94"/>
        <v>0</v>
      </c>
      <c r="U57" s="21">
        <f t="shared" ref="U57:W57" si="95">IF(U15&gt;=45,POWER(U15,2),POWER(U15/2,2))</f>
        <v>0</v>
      </c>
      <c r="V57" s="21">
        <f t="shared" si="95"/>
        <v>0</v>
      </c>
      <c r="W57" s="21">
        <f t="shared" si="95"/>
        <v>0</v>
      </c>
      <c r="X57" s="21">
        <f t="shared" ref="X57:Z57" si="96">IF(X15&gt;=45,POWER(X15,2),POWER(X15/2,2))</f>
        <v>0</v>
      </c>
      <c r="Y57" s="21">
        <f t="shared" si="96"/>
        <v>0</v>
      </c>
      <c r="Z57" s="21">
        <f t="shared" si="96"/>
        <v>0</v>
      </c>
      <c r="AA57" s="21">
        <f t="shared" ref="AA57:AC57" si="97">IF(AA15&gt;=40,POWER(AA15,2),POWER(AA15/2,2))</f>
        <v>0</v>
      </c>
      <c r="AB57" s="21">
        <f t="shared" si="97"/>
        <v>0</v>
      </c>
      <c r="AC57" s="21">
        <f t="shared" si="97"/>
        <v>0</v>
      </c>
      <c r="AD57" s="21">
        <f t="shared" ref="AD57:AL57" si="98">IF(AD15&gt;=30,POWER(AD15,2),POWER(AD15/2,2))</f>
        <v>0</v>
      </c>
      <c r="AE57" s="21">
        <f t="shared" si="98"/>
        <v>0</v>
      </c>
      <c r="AF57" s="21">
        <f t="shared" si="98"/>
        <v>0</v>
      </c>
      <c r="AG57" s="21">
        <f t="shared" si="98"/>
        <v>0</v>
      </c>
      <c r="AH57" s="21">
        <f t="shared" si="98"/>
        <v>0</v>
      </c>
      <c r="AI57" s="21">
        <f t="shared" si="98"/>
        <v>0</v>
      </c>
      <c r="AJ57" s="21">
        <f t="shared" si="98"/>
        <v>0</v>
      </c>
      <c r="AK57" s="21">
        <f t="shared" si="98"/>
        <v>0</v>
      </c>
      <c r="AL57" s="21">
        <f t="shared" si="98"/>
        <v>0</v>
      </c>
      <c r="AM57" s="21">
        <f t="shared" ref="AM57:AO57" si="99">IF(AM15&gt;=75,POWER(AM15,2),POWER(AM15/2,2))</f>
        <v>0</v>
      </c>
      <c r="AN57" s="21">
        <f t="shared" si="99"/>
        <v>0</v>
      </c>
      <c r="AO57" s="21">
        <f t="shared" si="99"/>
        <v>0</v>
      </c>
    </row>
    <row r="58" spans="1:41" ht="15.75" hidden="1" outlineLevel="1" x14ac:dyDescent="0.25">
      <c r="A58" s="19">
        <f t="shared" si="22"/>
        <v>14</v>
      </c>
      <c r="B58" s="28" t="str">
        <f t="shared" si="12"/>
        <v>Против Течениия</v>
      </c>
      <c r="C58" s="29" t="str">
        <f t="shared" si="12"/>
        <v>Кириенко Кирилл</v>
      </c>
      <c r="D58" s="21">
        <f t="shared" si="13"/>
        <v>0</v>
      </c>
      <c r="E58" s="3">
        <f>IF(D58&gt;0,RANK(D58,$D$45:$D$83),реглист!$C$88+1)</f>
        <v>23</v>
      </c>
      <c r="F58" s="20">
        <f t="shared" si="5"/>
        <v>0</v>
      </c>
      <c r="G58" s="20">
        <f t="shared" si="5"/>
        <v>0</v>
      </c>
      <c r="H58" s="20">
        <f t="shared" si="5"/>
        <v>0</v>
      </c>
      <c r="I58" s="20">
        <f t="shared" si="5"/>
        <v>0</v>
      </c>
      <c r="J58" s="21">
        <f t="shared" ref="J58:L58" si="100">POWER(J16,2)</f>
        <v>0</v>
      </c>
      <c r="K58" s="21">
        <f t="shared" si="100"/>
        <v>0</v>
      </c>
      <c r="L58" s="21">
        <f t="shared" si="100"/>
        <v>0</v>
      </c>
      <c r="M58" s="20">
        <f t="shared" si="15"/>
        <v>0</v>
      </c>
      <c r="N58" s="20">
        <f t="shared" si="15"/>
        <v>0</v>
      </c>
      <c r="O58" s="20">
        <f t="shared" si="15"/>
        <v>0</v>
      </c>
      <c r="P58" s="21">
        <f t="shared" ref="P58:T58" si="101">POWER(P16,2)</f>
        <v>0</v>
      </c>
      <c r="Q58" s="21">
        <f t="shared" si="101"/>
        <v>0</v>
      </c>
      <c r="R58" s="21">
        <f t="shared" si="101"/>
        <v>0</v>
      </c>
      <c r="S58" s="21">
        <f t="shared" si="101"/>
        <v>0</v>
      </c>
      <c r="T58" s="21">
        <f t="shared" si="101"/>
        <v>0</v>
      </c>
      <c r="U58" s="21">
        <f t="shared" ref="U58:W58" si="102">IF(U16&gt;=45,POWER(U16,2),POWER(U16/2,2))</f>
        <v>0</v>
      </c>
      <c r="V58" s="21">
        <f t="shared" si="102"/>
        <v>0</v>
      </c>
      <c r="W58" s="21">
        <f t="shared" si="102"/>
        <v>0</v>
      </c>
      <c r="X58" s="21">
        <f t="shared" ref="X58:Z58" si="103">IF(X16&gt;=45,POWER(X16,2),POWER(X16/2,2))</f>
        <v>0</v>
      </c>
      <c r="Y58" s="21">
        <f t="shared" si="103"/>
        <v>0</v>
      </c>
      <c r="Z58" s="21">
        <f t="shared" si="103"/>
        <v>0</v>
      </c>
      <c r="AA58" s="21">
        <f t="shared" ref="AA58:AC58" si="104">IF(AA16&gt;=40,POWER(AA16,2),POWER(AA16/2,2))</f>
        <v>0</v>
      </c>
      <c r="AB58" s="21">
        <f t="shared" si="104"/>
        <v>0</v>
      </c>
      <c r="AC58" s="21">
        <f t="shared" si="104"/>
        <v>0</v>
      </c>
      <c r="AD58" s="21">
        <f t="shared" ref="AD58:AL58" si="105">IF(AD16&gt;=30,POWER(AD16,2),POWER(AD16/2,2))</f>
        <v>0</v>
      </c>
      <c r="AE58" s="21">
        <f t="shared" si="105"/>
        <v>0</v>
      </c>
      <c r="AF58" s="21">
        <f t="shared" si="105"/>
        <v>0</v>
      </c>
      <c r="AG58" s="21">
        <f t="shared" si="105"/>
        <v>0</v>
      </c>
      <c r="AH58" s="21">
        <f t="shared" si="105"/>
        <v>0</v>
      </c>
      <c r="AI58" s="21">
        <f t="shared" si="105"/>
        <v>0</v>
      </c>
      <c r="AJ58" s="21">
        <f t="shared" si="105"/>
        <v>0</v>
      </c>
      <c r="AK58" s="21">
        <f t="shared" si="105"/>
        <v>0</v>
      </c>
      <c r="AL58" s="21">
        <f t="shared" si="105"/>
        <v>0</v>
      </c>
      <c r="AM58" s="21">
        <f t="shared" ref="AM58:AO58" si="106">IF(AM16&gt;=75,POWER(AM16,2),POWER(AM16/2,2))</f>
        <v>0</v>
      </c>
      <c r="AN58" s="21">
        <f t="shared" si="106"/>
        <v>0</v>
      </c>
      <c r="AO58" s="21">
        <f t="shared" si="106"/>
        <v>0</v>
      </c>
    </row>
    <row r="59" spans="1:41" ht="15.75" hidden="1" outlineLevel="1" x14ac:dyDescent="0.25">
      <c r="A59" s="19">
        <f t="shared" si="22"/>
        <v>15</v>
      </c>
      <c r="B59" s="28" t="str">
        <f t="shared" si="12"/>
        <v>Bait Breath Team</v>
      </c>
      <c r="C59" s="29" t="str">
        <f t="shared" si="12"/>
        <v>Зубко Сергей</v>
      </c>
      <c r="D59" s="21">
        <f t="shared" si="13"/>
        <v>0</v>
      </c>
      <c r="E59" s="3">
        <f>IF(D59&gt;0,RANK(D59,$D$45:$D$83),реглист!$C$88+1)</f>
        <v>23</v>
      </c>
      <c r="F59" s="20">
        <f t="shared" si="5"/>
        <v>0</v>
      </c>
      <c r="G59" s="20">
        <f t="shared" si="5"/>
        <v>0</v>
      </c>
      <c r="H59" s="20">
        <f t="shared" si="5"/>
        <v>0</v>
      </c>
      <c r="I59" s="20">
        <f t="shared" si="5"/>
        <v>0</v>
      </c>
      <c r="J59" s="21">
        <f t="shared" ref="J59:L59" si="107">POWER(J17,2)</f>
        <v>0</v>
      </c>
      <c r="K59" s="21">
        <f t="shared" si="107"/>
        <v>0</v>
      </c>
      <c r="L59" s="21">
        <f t="shared" si="107"/>
        <v>0</v>
      </c>
      <c r="M59" s="20">
        <f t="shared" si="15"/>
        <v>0</v>
      </c>
      <c r="N59" s="20">
        <f t="shared" si="15"/>
        <v>0</v>
      </c>
      <c r="O59" s="20">
        <f t="shared" si="15"/>
        <v>0</v>
      </c>
      <c r="P59" s="21">
        <f t="shared" ref="P59:T59" si="108">POWER(P17,2)</f>
        <v>0</v>
      </c>
      <c r="Q59" s="21">
        <f t="shared" si="108"/>
        <v>0</v>
      </c>
      <c r="R59" s="21">
        <f t="shared" si="108"/>
        <v>0</v>
      </c>
      <c r="S59" s="21">
        <f t="shared" si="108"/>
        <v>0</v>
      </c>
      <c r="T59" s="21">
        <f t="shared" si="108"/>
        <v>0</v>
      </c>
      <c r="U59" s="21">
        <f t="shared" ref="U59:W59" si="109">IF(U17&gt;=45,POWER(U17,2),POWER(U17/2,2))</f>
        <v>0</v>
      </c>
      <c r="V59" s="21">
        <f t="shared" si="109"/>
        <v>0</v>
      </c>
      <c r="W59" s="21">
        <f t="shared" si="109"/>
        <v>0</v>
      </c>
      <c r="X59" s="21">
        <f t="shared" ref="X59:Z59" si="110">IF(X17&gt;=45,POWER(X17,2),POWER(X17/2,2))</f>
        <v>0</v>
      </c>
      <c r="Y59" s="21">
        <f t="shared" si="110"/>
        <v>0</v>
      </c>
      <c r="Z59" s="21">
        <f t="shared" si="110"/>
        <v>0</v>
      </c>
      <c r="AA59" s="21">
        <f t="shared" ref="AA59:AC59" si="111">IF(AA17&gt;=40,POWER(AA17,2),POWER(AA17/2,2))</f>
        <v>0</v>
      </c>
      <c r="AB59" s="21">
        <f t="shared" si="111"/>
        <v>0</v>
      </c>
      <c r="AC59" s="21">
        <f t="shared" si="111"/>
        <v>0</v>
      </c>
      <c r="AD59" s="21">
        <f t="shared" ref="AD59:AL59" si="112">IF(AD17&gt;=30,POWER(AD17,2),POWER(AD17/2,2))</f>
        <v>0</v>
      </c>
      <c r="AE59" s="21">
        <f t="shared" si="112"/>
        <v>0</v>
      </c>
      <c r="AF59" s="21">
        <f t="shared" si="112"/>
        <v>0</v>
      </c>
      <c r="AG59" s="21">
        <f t="shared" si="112"/>
        <v>0</v>
      </c>
      <c r="AH59" s="21">
        <f t="shared" si="112"/>
        <v>0</v>
      </c>
      <c r="AI59" s="21">
        <f t="shared" si="112"/>
        <v>0</v>
      </c>
      <c r="AJ59" s="21">
        <f t="shared" si="112"/>
        <v>0</v>
      </c>
      <c r="AK59" s="21">
        <f t="shared" si="112"/>
        <v>0</v>
      </c>
      <c r="AL59" s="21">
        <f t="shared" si="112"/>
        <v>0</v>
      </c>
      <c r="AM59" s="21">
        <f t="shared" ref="AM59:AO59" si="113">IF(AM17&gt;=75,POWER(AM17,2),POWER(AM17/2,2))</f>
        <v>0</v>
      </c>
      <c r="AN59" s="21">
        <f t="shared" si="113"/>
        <v>0</v>
      </c>
      <c r="AO59" s="21">
        <f t="shared" si="113"/>
        <v>0</v>
      </c>
    </row>
    <row r="60" spans="1:41" ht="15.75" hidden="1" outlineLevel="1" x14ac:dyDescent="0.25">
      <c r="A60" s="19">
        <f t="shared" si="22"/>
        <v>16</v>
      </c>
      <c r="B60" s="28" t="str">
        <f t="shared" si="12"/>
        <v>Кооператив ХИЩНИК</v>
      </c>
      <c r="C60" s="29" t="str">
        <f t="shared" si="12"/>
        <v>Сницкий Виктор</v>
      </c>
      <c r="D60" s="21">
        <f t="shared" si="13"/>
        <v>0</v>
      </c>
      <c r="E60" s="3">
        <f>IF(D60&gt;0,RANK(D60,$D$45:$D$83),реглист!$C$88+1)</f>
        <v>23</v>
      </c>
      <c r="F60" s="20">
        <f t="shared" si="5"/>
        <v>0</v>
      </c>
      <c r="G60" s="20">
        <f t="shared" si="5"/>
        <v>0</v>
      </c>
      <c r="H60" s="20">
        <f t="shared" si="5"/>
        <v>0</v>
      </c>
      <c r="I60" s="20">
        <f t="shared" si="5"/>
        <v>0</v>
      </c>
      <c r="J60" s="21">
        <f t="shared" ref="J60:L60" si="114">POWER(J18,2)</f>
        <v>0</v>
      </c>
      <c r="K60" s="21">
        <f t="shared" si="114"/>
        <v>0</v>
      </c>
      <c r="L60" s="21">
        <f t="shared" si="114"/>
        <v>0</v>
      </c>
      <c r="M60" s="20">
        <f t="shared" si="15"/>
        <v>0</v>
      </c>
      <c r="N60" s="20">
        <f t="shared" si="15"/>
        <v>0</v>
      </c>
      <c r="O60" s="20">
        <f t="shared" si="15"/>
        <v>0</v>
      </c>
      <c r="P60" s="21">
        <f t="shared" ref="P60:T60" si="115">POWER(P18,2)</f>
        <v>0</v>
      </c>
      <c r="Q60" s="21">
        <f t="shared" si="115"/>
        <v>0</v>
      </c>
      <c r="R60" s="21">
        <f t="shared" si="115"/>
        <v>0</v>
      </c>
      <c r="S60" s="21">
        <f t="shared" si="115"/>
        <v>0</v>
      </c>
      <c r="T60" s="21">
        <f t="shared" si="115"/>
        <v>0</v>
      </c>
      <c r="U60" s="21">
        <f t="shared" ref="U60:W60" si="116">IF(U18&gt;=45,POWER(U18,2),POWER(U18/2,2))</f>
        <v>0</v>
      </c>
      <c r="V60" s="21">
        <f t="shared" si="116"/>
        <v>0</v>
      </c>
      <c r="W60" s="21">
        <f t="shared" si="116"/>
        <v>0</v>
      </c>
      <c r="X60" s="21">
        <f t="shared" ref="X60:Z60" si="117">IF(X18&gt;=45,POWER(X18,2),POWER(X18/2,2))</f>
        <v>0</v>
      </c>
      <c r="Y60" s="21">
        <f t="shared" si="117"/>
        <v>0</v>
      </c>
      <c r="Z60" s="21">
        <f t="shared" si="117"/>
        <v>0</v>
      </c>
      <c r="AA60" s="21">
        <f t="shared" ref="AA60:AC60" si="118">IF(AA18&gt;=40,POWER(AA18,2),POWER(AA18/2,2))</f>
        <v>0</v>
      </c>
      <c r="AB60" s="21">
        <f t="shared" si="118"/>
        <v>0</v>
      </c>
      <c r="AC60" s="21">
        <f t="shared" si="118"/>
        <v>0</v>
      </c>
      <c r="AD60" s="21">
        <f t="shared" ref="AD60:AL60" si="119">IF(AD18&gt;=30,POWER(AD18,2),POWER(AD18/2,2))</f>
        <v>0</v>
      </c>
      <c r="AE60" s="21">
        <f t="shared" si="119"/>
        <v>0</v>
      </c>
      <c r="AF60" s="21">
        <f t="shared" si="119"/>
        <v>0</v>
      </c>
      <c r="AG60" s="21">
        <f t="shared" si="119"/>
        <v>0</v>
      </c>
      <c r="AH60" s="21">
        <f t="shared" si="119"/>
        <v>0</v>
      </c>
      <c r="AI60" s="21">
        <f t="shared" si="119"/>
        <v>0</v>
      </c>
      <c r="AJ60" s="21">
        <f t="shared" si="119"/>
        <v>0</v>
      </c>
      <c r="AK60" s="21">
        <f t="shared" si="119"/>
        <v>0</v>
      </c>
      <c r="AL60" s="21">
        <f t="shared" si="119"/>
        <v>0</v>
      </c>
      <c r="AM60" s="21">
        <f t="shared" ref="AM60:AO60" si="120">IF(AM18&gt;=75,POWER(AM18,2),POWER(AM18/2,2))</f>
        <v>0</v>
      </c>
      <c r="AN60" s="21">
        <f t="shared" si="120"/>
        <v>0</v>
      </c>
      <c r="AO60" s="21">
        <f t="shared" si="120"/>
        <v>0</v>
      </c>
    </row>
    <row r="61" spans="1:41" ht="15.75" hidden="1" outlineLevel="1" x14ac:dyDescent="0.25">
      <c r="A61" s="19">
        <f t="shared" si="22"/>
        <v>17</v>
      </c>
      <c r="B61" s="28" t="str">
        <f t="shared" si="12"/>
        <v>Bass Hunters</v>
      </c>
      <c r="C61" s="29" t="str">
        <f t="shared" si="12"/>
        <v>Кириевский Андрей</v>
      </c>
      <c r="D61" s="21">
        <f t="shared" si="13"/>
        <v>0</v>
      </c>
      <c r="E61" s="3">
        <f>IF(D61&gt;0,RANK(D61,$D$45:$D$83),реглист!$C$88+1)</f>
        <v>23</v>
      </c>
      <c r="F61" s="20">
        <f t="shared" si="5"/>
        <v>0</v>
      </c>
      <c r="G61" s="20">
        <f t="shared" si="5"/>
        <v>0</v>
      </c>
      <c r="H61" s="20">
        <f t="shared" si="5"/>
        <v>0</v>
      </c>
      <c r="I61" s="20">
        <f t="shared" si="5"/>
        <v>0</v>
      </c>
      <c r="J61" s="21">
        <f t="shared" ref="J61:L61" si="121">POWER(J19,2)</f>
        <v>0</v>
      </c>
      <c r="K61" s="21">
        <f t="shared" si="121"/>
        <v>0</v>
      </c>
      <c r="L61" s="21">
        <f t="shared" si="121"/>
        <v>0</v>
      </c>
      <c r="M61" s="20">
        <f t="shared" si="15"/>
        <v>0</v>
      </c>
      <c r="N61" s="20">
        <f t="shared" si="15"/>
        <v>0</v>
      </c>
      <c r="O61" s="20">
        <f t="shared" si="15"/>
        <v>0</v>
      </c>
      <c r="P61" s="21">
        <f t="shared" ref="P61:T61" si="122">POWER(P19,2)</f>
        <v>0</v>
      </c>
      <c r="Q61" s="21">
        <f t="shared" si="122"/>
        <v>0</v>
      </c>
      <c r="R61" s="21">
        <f t="shared" si="122"/>
        <v>0</v>
      </c>
      <c r="S61" s="21">
        <f t="shared" si="122"/>
        <v>0</v>
      </c>
      <c r="T61" s="21">
        <f t="shared" si="122"/>
        <v>0</v>
      </c>
      <c r="U61" s="21">
        <f t="shared" ref="U61:W61" si="123">IF(U19&gt;=45,POWER(U19,2),POWER(U19/2,2))</f>
        <v>0</v>
      </c>
      <c r="V61" s="21">
        <f t="shared" si="123"/>
        <v>0</v>
      </c>
      <c r="W61" s="21">
        <f t="shared" si="123"/>
        <v>0</v>
      </c>
      <c r="X61" s="21">
        <f t="shared" ref="X61:Z61" si="124">IF(X19&gt;=45,POWER(X19,2),POWER(X19/2,2))</f>
        <v>0</v>
      </c>
      <c r="Y61" s="21">
        <f t="shared" si="124"/>
        <v>0</v>
      </c>
      <c r="Z61" s="21">
        <f t="shared" si="124"/>
        <v>0</v>
      </c>
      <c r="AA61" s="21">
        <f t="shared" ref="AA61:AC61" si="125">IF(AA19&gt;=40,POWER(AA19,2),POWER(AA19/2,2))</f>
        <v>0</v>
      </c>
      <c r="AB61" s="21">
        <f t="shared" si="125"/>
        <v>0</v>
      </c>
      <c r="AC61" s="21">
        <f t="shared" si="125"/>
        <v>0</v>
      </c>
      <c r="AD61" s="21">
        <f t="shared" ref="AD61:AL61" si="126">IF(AD19&gt;=30,POWER(AD19,2),POWER(AD19/2,2))</f>
        <v>0</v>
      </c>
      <c r="AE61" s="21">
        <f t="shared" si="126"/>
        <v>0</v>
      </c>
      <c r="AF61" s="21">
        <f t="shared" si="126"/>
        <v>0</v>
      </c>
      <c r="AG61" s="21">
        <f t="shared" si="126"/>
        <v>0</v>
      </c>
      <c r="AH61" s="21">
        <f t="shared" si="126"/>
        <v>0</v>
      </c>
      <c r="AI61" s="21">
        <f t="shared" si="126"/>
        <v>0</v>
      </c>
      <c r="AJ61" s="21">
        <f t="shared" si="126"/>
        <v>0</v>
      </c>
      <c r="AK61" s="21">
        <f t="shared" si="126"/>
        <v>0</v>
      </c>
      <c r="AL61" s="21">
        <f t="shared" si="126"/>
        <v>0</v>
      </c>
      <c r="AM61" s="21">
        <f t="shared" ref="AM61:AO61" si="127">IF(AM19&gt;=75,POWER(AM19,2),POWER(AM19/2,2))</f>
        <v>0</v>
      </c>
      <c r="AN61" s="21">
        <f t="shared" si="127"/>
        <v>0</v>
      </c>
      <c r="AO61" s="21">
        <f t="shared" si="127"/>
        <v>0</v>
      </c>
    </row>
    <row r="62" spans="1:41" ht="15.75" hidden="1" outlineLevel="1" x14ac:dyDescent="0.25">
      <c r="A62" s="19">
        <f t="shared" si="22"/>
        <v>18</v>
      </c>
      <c r="B62" s="28" t="str">
        <f t="shared" si="12"/>
        <v>TotalSpin</v>
      </c>
      <c r="C62" s="29" t="str">
        <f t="shared" si="12"/>
        <v>Масюк Павел</v>
      </c>
      <c r="D62" s="21">
        <f t="shared" si="13"/>
        <v>0</v>
      </c>
      <c r="E62" s="3">
        <f>IF(D62&gt;0,RANK(D62,$D$45:$D$83),реглист!$C$88+1)</f>
        <v>23</v>
      </c>
      <c r="F62" s="20">
        <f t="shared" si="5"/>
        <v>0</v>
      </c>
      <c r="G62" s="20">
        <f t="shared" si="5"/>
        <v>0</v>
      </c>
      <c r="H62" s="20">
        <f t="shared" si="5"/>
        <v>0</v>
      </c>
      <c r="I62" s="20">
        <f t="shared" si="5"/>
        <v>0</v>
      </c>
      <c r="J62" s="21">
        <f t="shared" ref="J62:L62" si="128">POWER(J20,2)</f>
        <v>0</v>
      </c>
      <c r="K62" s="21">
        <f t="shared" si="128"/>
        <v>0</v>
      </c>
      <c r="L62" s="21">
        <f t="shared" si="128"/>
        <v>0</v>
      </c>
      <c r="M62" s="20">
        <f t="shared" si="15"/>
        <v>0</v>
      </c>
      <c r="N62" s="20">
        <f t="shared" si="15"/>
        <v>0</v>
      </c>
      <c r="O62" s="20">
        <f t="shared" si="15"/>
        <v>0</v>
      </c>
      <c r="P62" s="21">
        <f t="shared" ref="P62:T62" si="129">POWER(P20,2)</f>
        <v>0</v>
      </c>
      <c r="Q62" s="21">
        <f t="shared" si="129"/>
        <v>0</v>
      </c>
      <c r="R62" s="21">
        <f t="shared" si="129"/>
        <v>0</v>
      </c>
      <c r="S62" s="21">
        <f t="shared" si="129"/>
        <v>0</v>
      </c>
      <c r="T62" s="21">
        <f t="shared" si="129"/>
        <v>0</v>
      </c>
      <c r="U62" s="21">
        <f t="shared" ref="U62:W62" si="130">IF(U20&gt;=45,POWER(U20,2),POWER(U20/2,2))</f>
        <v>0</v>
      </c>
      <c r="V62" s="21">
        <f t="shared" si="130"/>
        <v>0</v>
      </c>
      <c r="W62" s="21">
        <f t="shared" si="130"/>
        <v>0</v>
      </c>
      <c r="X62" s="21">
        <f t="shared" ref="X62:Z62" si="131">IF(X20&gt;=45,POWER(X20,2),POWER(X20/2,2))</f>
        <v>0</v>
      </c>
      <c r="Y62" s="21">
        <f t="shared" si="131"/>
        <v>0</v>
      </c>
      <c r="Z62" s="21">
        <f t="shared" si="131"/>
        <v>0</v>
      </c>
      <c r="AA62" s="21">
        <f t="shared" ref="AA62:AC62" si="132">IF(AA20&gt;=40,POWER(AA20,2),POWER(AA20/2,2))</f>
        <v>0</v>
      </c>
      <c r="AB62" s="21">
        <f t="shared" si="132"/>
        <v>0</v>
      </c>
      <c r="AC62" s="21">
        <f t="shared" si="132"/>
        <v>0</v>
      </c>
      <c r="AD62" s="21">
        <f t="shared" ref="AD62:AL62" si="133">IF(AD20&gt;=30,POWER(AD20,2),POWER(AD20/2,2))</f>
        <v>0</v>
      </c>
      <c r="AE62" s="21">
        <f t="shared" si="133"/>
        <v>0</v>
      </c>
      <c r="AF62" s="21">
        <f t="shared" si="133"/>
        <v>0</v>
      </c>
      <c r="AG62" s="21">
        <f t="shared" si="133"/>
        <v>0</v>
      </c>
      <c r="AH62" s="21">
        <f t="shared" si="133"/>
        <v>0</v>
      </c>
      <c r="AI62" s="21">
        <f t="shared" si="133"/>
        <v>0</v>
      </c>
      <c r="AJ62" s="21">
        <f t="shared" si="133"/>
        <v>0</v>
      </c>
      <c r="AK62" s="21">
        <f t="shared" si="133"/>
        <v>0</v>
      </c>
      <c r="AL62" s="21">
        <f t="shared" si="133"/>
        <v>0</v>
      </c>
      <c r="AM62" s="21">
        <f t="shared" ref="AM62:AO62" si="134">IF(AM20&gt;=75,POWER(AM20,2),POWER(AM20/2,2))</f>
        <v>0</v>
      </c>
      <c r="AN62" s="21">
        <f t="shared" si="134"/>
        <v>0</v>
      </c>
      <c r="AO62" s="21">
        <f t="shared" si="134"/>
        <v>0</v>
      </c>
    </row>
    <row r="63" spans="1:41" ht="15.75" hidden="1" outlineLevel="1" x14ac:dyDescent="0.25">
      <c r="A63" s="19">
        <f t="shared" si="22"/>
        <v>19</v>
      </c>
      <c r="B63" s="28" t="str">
        <f t="shared" si="12"/>
        <v>SB-FISHING</v>
      </c>
      <c r="C63" s="29" t="str">
        <f t="shared" si="12"/>
        <v xml:space="preserve">Сапраненков Евгений </v>
      </c>
      <c r="D63" s="21">
        <f t="shared" si="13"/>
        <v>529</v>
      </c>
      <c r="E63" s="3">
        <f>IF(D63&gt;0,RANK(D63,$D$45:$D$83),реглист!$C$88+1)</f>
        <v>5</v>
      </c>
      <c r="F63" s="20">
        <f t="shared" si="5"/>
        <v>529</v>
      </c>
      <c r="G63" s="20">
        <f t="shared" si="5"/>
        <v>0</v>
      </c>
      <c r="H63" s="20">
        <f t="shared" si="5"/>
        <v>0</v>
      </c>
      <c r="I63" s="20">
        <f t="shared" si="5"/>
        <v>0</v>
      </c>
      <c r="J63" s="21">
        <f t="shared" ref="J63:L63" si="135">POWER(J21,2)</f>
        <v>0</v>
      </c>
      <c r="K63" s="21">
        <f t="shared" si="135"/>
        <v>0</v>
      </c>
      <c r="L63" s="21">
        <f t="shared" si="135"/>
        <v>0</v>
      </c>
      <c r="M63" s="20">
        <f t="shared" si="15"/>
        <v>0</v>
      </c>
      <c r="N63" s="20">
        <f t="shared" si="15"/>
        <v>0</v>
      </c>
      <c r="O63" s="20">
        <f t="shared" si="15"/>
        <v>0</v>
      </c>
      <c r="P63" s="21">
        <f t="shared" ref="P63:T63" si="136">POWER(P21,2)</f>
        <v>0</v>
      </c>
      <c r="Q63" s="21">
        <f t="shared" si="136"/>
        <v>0</v>
      </c>
      <c r="R63" s="21">
        <f t="shared" si="136"/>
        <v>0</v>
      </c>
      <c r="S63" s="21">
        <f t="shared" si="136"/>
        <v>0</v>
      </c>
      <c r="T63" s="21">
        <f t="shared" si="136"/>
        <v>0</v>
      </c>
      <c r="U63" s="21">
        <f t="shared" ref="U63:W63" si="137">IF(U21&gt;=45,POWER(U21,2),POWER(U21/2,2))</f>
        <v>0</v>
      </c>
      <c r="V63" s="21">
        <f t="shared" si="137"/>
        <v>0</v>
      </c>
      <c r="W63" s="21">
        <f t="shared" si="137"/>
        <v>0</v>
      </c>
      <c r="X63" s="21">
        <f t="shared" ref="X63:Z63" si="138">IF(X21&gt;=45,POWER(X21,2),POWER(X21/2,2))</f>
        <v>0</v>
      </c>
      <c r="Y63" s="21">
        <f t="shared" si="138"/>
        <v>0</v>
      </c>
      <c r="Z63" s="21">
        <f t="shared" si="138"/>
        <v>0</v>
      </c>
      <c r="AA63" s="21">
        <f t="shared" ref="AA63:AC63" si="139">IF(AA21&gt;=40,POWER(AA21,2),POWER(AA21/2,2))</f>
        <v>0</v>
      </c>
      <c r="AB63" s="21">
        <f t="shared" si="139"/>
        <v>0</v>
      </c>
      <c r="AC63" s="21">
        <f t="shared" si="139"/>
        <v>0</v>
      </c>
      <c r="AD63" s="21">
        <f t="shared" ref="AD63:AL63" si="140">IF(AD21&gt;=30,POWER(AD21,2),POWER(AD21/2,2))</f>
        <v>0</v>
      </c>
      <c r="AE63" s="21">
        <f t="shared" si="140"/>
        <v>0</v>
      </c>
      <c r="AF63" s="21">
        <f t="shared" si="140"/>
        <v>0</v>
      </c>
      <c r="AG63" s="21">
        <f t="shared" si="140"/>
        <v>0</v>
      </c>
      <c r="AH63" s="21">
        <f t="shared" si="140"/>
        <v>0</v>
      </c>
      <c r="AI63" s="21">
        <f t="shared" si="140"/>
        <v>0</v>
      </c>
      <c r="AJ63" s="21">
        <f t="shared" si="140"/>
        <v>0</v>
      </c>
      <c r="AK63" s="21">
        <f t="shared" si="140"/>
        <v>0</v>
      </c>
      <c r="AL63" s="21">
        <f t="shared" si="140"/>
        <v>0</v>
      </c>
      <c r="AM63" s="21">
        <f t="shared" ref="AM63:AO63" si="141">IF(AM21&gt;=75,POWER(AM21,2),POWER(AM21/2,2))</f>
        <v>0</v>
      </c>
      <c r="AN63" s="21">
        <f t="shared" si="141"/>
        <v>0</v>
      </c>
      <c r="AO63" s="21">
        <f t="shared" si="141"/>
        <v>0</v>
      </c>
    </row>
    <row r="64" spans="1:41" ht="15.75" hidden="1" outlineLevel="1" x14ac:dyDescent="0.25">
      <c r="A64" s="19">
        <f t="shared" si="22"/>
        <v>20</v>
      </c>
      <c r="B64" s="28" t="str">
        <f t="shared" si="12"/>
        <v>Legion</v>
      </c>
      <c r="C64" s="29" t="str">
        <f t="shared" si="12"/>
        <v>Микулов Владимир</v>
      </c>
      <c r="D64" s="21">
        <f t="shared" si="13"/>
        <v>0</v>
      </c>
      <c r="E64" s="3">
        <f>IF(D64&gt;0,RANK(D64,$D$45:$D$83),реглист!$C$88+1)</f>
        <v>23</v>
      </c>
      <c r="F64" s="20">
        <f t="shared" si="5"/>
        <v>0</v>
      </c>
      <c r="G64" s="20">
        <f t="shared" si="5"/>
        <v>0</v>
      </c>
      <c r="H64" s="20">
        <f t="shared" si="5"/>
        <v>0</v>
      </c>
      <c r="I64" s="20">
        <f t="shared" si="5"/>
        <v>0</v>
      </c>
      <c r="J64" s="21">
        <f t="shared" ref="J64:L64" si="142">POWER(J22,2)</f>
        <v>0</v>
      </c>
      <c r="K64" s="21">
        <f t="shared" si="142"/>
        <v>0</v>
      </c>
      <c r="L64" s="21">
        <f t="shared" si="142"/>
        <v>0</v>
      </c>
      <c r="M64" s="20">
        <f t="shared" si="15"/>
        <v>0</v>
      </c>
      <c r="N64" s="20">
        <f t="shared" si="15"/>
        <v>0</v>
      </c>
      <c r="O64" s="20">
        <f t="shared" si="15"/>
        <v>0</v>
      </c>
      <c r="P64" s="21">
        <f t="shared" ref="P64:T64" si="143">POWER(P22,2)</f>
        <v>0</v>
      </c>
      <c r="Q64" s="21">
        <f t="shared" si="143"/>
        <v>0</v>
      </c>
      <c r="R64" s="21">
        <f t="shared" si="143"/>
        <v>0</v>
      </c>
      <c r="S64" s="21">
        <f t="shared" si="143"/>
        <v>0</v>
      </c>
      <c r="T64" s="21">
        <f t="shared" si="143"/>
        <v>0</v>
      </c>
      <c r="U64" s="21">
        <f t="shared" ref="U64:W64" si="144">IF(U22&gt;=45,POWER(U22,2),POWER(U22/2,2))</f>
        <v>0</v>
      </c>
      <c r="V64" s="21">
        <f t="shared" si="144"/>
        <v>0</v>
      </c>
      <c r="W64" s="21">
        <f t="shared" si="144"/>
        <v>0</v>
      </c>
      <c r="X64" s="21">
        <f t="shared" ref="X64:Z64" si="145">IF(X22&gt;=45,POWER(X22,2),POWER(X22/2,2))</f>
        <v>0</v>
      </c>
      <c r="Y64" s="21">
        <f t="shared" si="145"/>
        <v>0</v>
      </c>
      <c r="Z64" s="21">
        <f t="shared" si="145"/>
        <v>0</v>
      </c>
      <c r="AA64" s="21">
        <f t="shared" ref="AA64:AC64" si="146">IF(AA22&gt;=40,POWER(AA22,2),POWER(AA22/2,2))</f>
        <v>0</v>
      </c>
      <c r="AB64" s="21">
        <f t="shared" si="146"/>
        <v>0</v>
      </c>
      <c r="AC64" s="21">
        <f t="shared" si="146"/>
        <v>0</v>
      </c>
      <c r="AD64" s="21">
        <f t="shared" ref="AD64:AL64" si="147">IF(AD22&gt;=30,POWER(AD22,2),POWER(AD22/2,2))</f>
        <v>0</v>
      </c>
      <c r="AE64" s="21">
        <f t="shared" si="147"/>
        <v>0</v>
      </c>
      <c r="AF64" s="21">
        <f t="shared" si="147"/>
        <v>0</v>
      </c>
      <c r="AG64" s="21">
        <f t="shared" si="147"/>
        <v>0</v>
      </c>
      <c r="AH64" s="21">
        <f t="shared" si="147"/>
        <v>0</v>
      </c>
      <c r="AI64" s="21">
        <f t="shared" si="147"/>
        <v>0</v>
      </c>
      <c r="AJ64" s="21">
        <f t="shared" si="147"/>
        <v>0</v>
      </c>
      <c r="AK64" s="21">
        <f t="shared" si="147"/>
        <v>0</v>
      </c>
      <c r="AL64" s="21">
        <f t="shared" si="147"/>
        <v>0</v>
      </c>
      <c r="AM64" s="21">
        <f t="shared" ref="AM64:AO64" si="148">IF(AM22&gt;=75,POWER(AM22,2),POWER(AM22/2,2))</f>
        <v>0</v>
      </c>
      <c r="AN64" s="21">
        <f t="shared" si="148"/>
        <v>0</v>
      </c>
      <c r="AO64" s="21">
        <f t="shared" si="148"/>
        <v>0</v>
      </c>
    </row>
    <row r="65" spans="1:41" ht="15.75" hidden="1" outlineLevel="1" x14ac:dyDescent="0.25">
      <c r="A65" s="19">
        <f t="shared" si="22"/>
        <v>21</v>
      </c>
      <c r="B65" s="28" t="str">
        <f t="shared" si="12"/>
        <v>ASpinnTeam</v>
      </c>
      <c r="C65" s="29" t="str">
        <f t="shared" si="12"/>
        <v>Нугуманов Артём</v>
      </c>
      <c r="D65" s="21">
        <f t="shared" si="13"/>
        <v>1253.5425</v>
      </c>
      <c r="E65" s="3">
        <f>IF(D65&gt;0,RANK(D65,$D$45:$D$83),реглист!$C$88+1)</f>
        <v>1</v>
      </c>
      <c r="F65" s="20">
        <f t="shared" ref="F65:I83" si="149">POWER(F23,2)</f>
        <v>470.89</v>
      </c>
      <c r="G65" s="20">
        <f t="shared" si="149"/>
        <v>0</v>
      </c>
      <c r="H65" s="20">
        <f t="shared" si="149"/>
        <v>0</v>
      </c>
      <c r="I65" s="20">
        <f t="shared" si="149"/>
        <v>0</v>
      </c>
      <c r="J65" s="21">
        <f t="shared" ref="J65:L65" si="150">POWER(J23,2)</f>
        <v>0</v>
      </c>
      <c r="K65" s="21">
        <f t="shared" si="150"/>
        <v>0</v>
      </c>
      <c r="L65" s="21">
        <f t="shared" si="150"/>
        <v>0</v>
      </c>
      <c r="M65" s="20">
        <f t="shared" si="15"/>
        <v>0</v>
      </c>
      <c r="N65" s="20">
        <f t="shared" si="15"/>
        <v>0</v>
      </c>
      <c r="O65" s="20">
        <f t="shared" si="15"/>
        <v>0</v>
      </c>
      <c r="P65" s="21">
        <f t="shared" ref="P65:T65" si="151">POWER(P23,2)</f>
        <v>0</v>
      </c>
      <c r="Q65" s="21">
        <f t="shared" si="151"/>
        <v>0</v>
      </c>
      <c r="R65" s="21">
        <f t="shared" si="151"/>
        <v>0</v>
      </c>
      <c r="S65" s="21">
        <f t="shared" si="151"/>
        <v>0</v>
      </c>
      <c r="T65" s="21">
        <f t="shared" si="151"/>
        <v>0</v>
      </c>
      <c r="U65" s="21">
        <f t="shared" ref="U65:W65" si="152">IF(U23&gt;=45,POWER(U23,2),POWER(U23/2,2))</f>
        <v>370.5625</v>
      </c>
      <c r="V65" s="21">
        <f t="shared" si="152"/>
        <v>412.09000000000003</v>
      </c>
      <c r="W65" s="21">
        <f t="shared" si="152"/>
        <v>0</v>
      </c>
      <c r="X65" s="21">
        <f t="shared" ref="X65:Z65" si="153">IF(X23&gt;=45,POWER(X23,2),POWER(X23/2,2))</f>
        <v>0</v>
      </c>
      <c r="Y65" s="21">
        <f t="shared" si="153"/>
        <v>0</v>
      </c>
      <c r="Z65" s="21">
        <f t="shared" si="153"/>
        <v>0</v>
      </c>
      <c r="AA65" s="21">
        <f t="shared" ref="AA65:AC65" si="154">IF(AA23&gt;=40,POWER(AA23,2),POWER(AA23/2,2))</f>
        <v>0</v>
      </c>
      <c r="AB65" s="21">
        <f t="shared" si="154"/>
        <v>0</v>
      </c>
      <c r="AC65" s="21">
        <f t="shared" si="154"/>
        <v>0</v>
      </c>
      <c r="AD65" s="21">
        <f t="shared" ref="AD65:AL65" si="155">IF(AD23&gt;=30,POWER(AD23,2),POWER(AD23/2,2))</f>
        <v>0</v>
      </c>
      <c r="AE65" s="21">
        <f t="shared" si="155"/>
        <v>0</v>
      </c>
      <c r="AF65" s="21">
        <f t="shared" si="155"/>
        <v>0</v>
      </c>
      <c r="AG65" s="21">
        <f t="shared" si="155"/>
        <v>0</v>
      </c>
      <c r="AH65" s="21">
        <f t="shared" si="155"/>
        <v>0</v>
      </c>
      <c r="AI65" s="21">
        <f t="shared" si="155"/>
        <v>0</v>
      </c>
      <c r="AJ65" s="21">
        <f t="shared" si="155"/>
        <v>0</v>
      </c>
      <c r="AK65" s="21">
        <f t="shared" si="155"/>
        <v>0</v>
      </c>
      <c r="AL65" s="21">
        <f t="shared" si="155"/>
        <v>0</v>
      </c>
      <c r="AM65" s="21">
        <f t="shared" ref="AM65:AO65" si="156">IF(AM23&gt;=75,POWER(AM23,2),POWER(AM23/2,2))</f>
        <v>0</v>
      </c>
      <c r="AN65" s="21">
        <f t="shared" si="156"/>
        <v>0</v>
      </c>
      <c r="AO65" s="21">
        <f t="shared" si="156"/>
        <v>0</v>
      </c>
    </row>
    <row r="66" spans="1:41" ht="15.75" hidden="1" outlineLevel="1" x14ac:dyDescent="0.25">
      <c r="A66" s="19">
        <f t="shared" si="22"/>
        <v>22</v>
      </c>
      <c r="B66" s="28" t="str">
        <f t="shared" si="12"/>
        <v>nanobass</v>
      </c>
      <c r="C66" s="29" t="str">
        <f t="shared" si="12"/>
        <v>Бычик Роман</v>
      </c>
      <c r="D66" s="21">
        <f t="shared" si="13"/>
        <v>126.5625</v>
      </c>
      <c r="E66" s="3">
        <f>IF(D66&gt;0,RANK(D66,$D$45:$D$83),реглист!$C$88+1)</f>
        <v>10</v>
      </c>
      <c r="F66" s="20">
        <f t="shared" si="149"/>
        <v>0</v>
      </c>
      <c r="G66" s="20">
        <f t="shared" si="149"/>
        <v>0</v>
      </c>
      <c r="H66" s="20">
        <f t="shared" si="149"/>
        <v>0</v>
      </c>
      <c r="I66" s="20">
        <f t="shared" si="149"/>
        <v>0</v>
      </c>
      <c r="J66" s="21">
        <f t="shared" ref="J66:L66" si="157">POWER(J24,2)</f>
        <v>0</v>
      </c>
      <c r="K66" s="21">
        <f t="shared" si="157"/>
        <v>0</v>
      </c>
      <c r="L66" s="21">
        <f t="shared" si="157"/>
        <v>0</v>
      </c>
      <c r="M66" s="20">
        <f t="shared" ref="M66:O83" si="158">POWER(M24,2)</f>
        <v>0</v>
      </c>
      <c r="N66" s="20">
        <f t="shared" si="158"/>
        <v>0</v>
      </c>
      <c r="O66" s="20">
        <f t="shared" si="158"/>
        <v>0</v>
      </c>
      <c r="P66" s="21">
        <f t="shared" ref="P66:T66" si="159">POWER(P24,2)</f>
        <v>0</v>
      </c>
      <c r="Q66" s="21">
        <f t="shared" si="159"/>
        <v>0</v>
      </c>
      <c r="R66" s="21">
        <f t="shared" si="159"/>
        <v>0</v>
      </c>
      <c r="S66" s="21">
        <f t="shared" si="159"/>
        <v>0</v>
      </c>
      <c r="T66" s="21">
        <f t="shared" si="159"/>
        <v>0</v>
      </c>
      <c r="U66" s="21">
        <f t="shared" ref="U66:W66" si="160">IF(U24&gt;=45,POWER(U24,2),POWER(U24/2,2))</f>
        <v>126.5625</v>
      </c>
      <c r="V66" s="21">
        <f t="shared" si="160"/>
        <v>0</v>
      </c>
      <c r="W66" s="21">
        <f t="shared" si="160"/>
        <v>0</v>
      </c>
      <c r="X66" s="21">
        <f t="shared" ref="X66:Z66" si="161">IF(X24&gt;=45,POWER(X24,2),POWER(X24/2,2))</f>
        <v>0</v>
      </c>
      <c r="Y66" s="21">
        <f t="shared" si="161"/>
        <v>0</v>
      </c>
      <c r="Z66" s="21">
        <f t="shared" si="161"/>
        <v>0</v>
      </c>
      <c r="AA66" s="21">
        <f t="shared" ref="AA66:AC66" si="162">IF(AA24&gt;=40,POWER(AA24,2),POWER(AA24/2,2))</f>
        <v>0</v>
      </c>
      <c r="AB66" s="21">
        <f t="shared" si="162"/>
        <v>0</v>
      </c>
      <c r="AC66" s="21">
        <f t="shared" si="162"/>
        <v>0</v>
      </c>
      <c r="AD66" s="21">
        <f t="shared" ref="AD66:AL66" si="163">IF(AD24&gt;=30,POWER(AD24,2),POWER(AD24/2,2))</f>
        <v>0</v>
      </c>
      <c r="AE66" s="21">
        <f t="shared" si="163"/>
        <v>0</v>
      </c>
      <c r="AF66" s="21">
        <f t="shared" si="163"/>
        <v>0</v>
      </c>
      <c r="AG66" s="21">
        <f t="shared" si="163"/>
        <v>0</v>
      </c>
      <c r="AH66" s="21">
        <f t="shared" si="163"/>
        <v>0</v>
      </c>
      <c r="AI66" s="21">
        <f t="shared" si="163"/>
        <v>0</v>
      </c>
      <c r="AJ66" s="21">
        <f t="shared" si="163"/>
        <v>0</v>
      </c>
      <c r="AK66" s="21">
        <f t="shared" si="163"/>
        <v>0</v>
      </c>
      <c r="AL66" s="21">
        <f t="shared" si="163"/>
        <v>0</v>
      </c>
      <c r="AM66" s="21">
        <f t="shared" ref="AM66:AO66" si="164">IF(AM24&gt;=75,POWER(AM24,2),POWER(AM24/2,2))</f>
        <v>0</v>
      </c>
      <c r="AN66" s="21">
        <f t="shared" si="164"/>
        <v>0</v>
      </c>
      <c r="AO66" s="21">
        <f t="shared" si="164"/>
        <v>0</v>
      </c>
    </row>
    <row r="67" spans="1:41" ht="15.75" hidden="1" outlineLevel="1" x14ac:dyDescent="0.25">
      <c r="A67" s="19">
        <f t="shared" si="22"/>
        <v>23</v>
      </c>
      <c r="B67" s="28">
        <f t="shared" si="12"/>
        <v>0</v>
      </c>
      <c r="C67" s="29">
        <f t="shared" si="12"/>
        <v>0</v>
      </c>
      <c r="D67" s="21">
        <f t="shared" si="13"/>
        <v>0</v>
      </c>
      <c r="E67" s="3">
        <f>IF(D67&gt;0,RANK(D67,$D$45:$D$83),реглист!$C$88+1)</f>
        <v>23</v>
      </c>
      <c r="F67" s="20">
        <f t="shared" si="149"/>
        <v>0</v>
      </c>
      <c r="G67" s="20">
        <f t="shared" si="149"/>
        <v>0</v>
      </c>
      <c r="H67" s="20">
        <f t="shared" si="149"/>
        <v>0</v>
      </c>
      <c r="I67" s="20">
        <f t="shared" si="149"/>
        <v>0</v>
      </c>
      <c r="J67" s="21">
        <f t="shared" ref="J67:L67" si="165">POWER(J25,2)</f>
        <v>0</v>
      </c>
      <c r="K67" s="21">
        <f t="shared" si="165"/>
        <v>0</v>
      </c>
      <c r="L67" s="21">
        <f t="shared" si="165"/>
        <v>0</v>
      </c>
      <c r="M67" s="20">
        <f t="shared" si="158"/>
        <v>0</v>
      </c>
      <c r="N67" s="20">
        <f t="shared" si="158"/>
        <v>0</v>
      </c>
      <c r="O67" s="20">
        <f t="shared" si="158"/>
        <v>0</v>
      </c>
      <c r="P67" s="21">
        <f t="shared" ref="P67:T67" si="166">POWER(P25,2)</f>
        <v>0</v>
      </c>
      <c r="Q67" s="21">
        <f t="shared" si="166"/>
        <v>0</v>
      </c>
      <c r="R67" s="21">
        <f t="shared" si="166"/>
        <v>0</v>
      </c>
      <c r="S67" s="21">
        <f t="shared" si="166"/>
        <v>0</v>
      </c>
      <c r="T67" s="21">
        <f t="shared" si="166"/>
        <v>0</v>
      </c>
      <c r="U67" s="21">
        <f t="shared" ref="U67:W67" si="167">IF(U25&gt;=45,POWER(U25,2),POWER(U25/2,2))</f>
        <v>0</v>
      </c>
      <c r="V67" s="21">
        <f t="shared" si="167"/>
        <v>0</v>
      </c>
      <c r="W67" s="21">
        <f t="shared" si="167"/>
        <v>0</v>
      </c>
      <c r="X67" s="21">
        <f t="shared" ref="X67:Z67" si="168">IF(X25&gt;=45,POWER(X25,2),POWER(X25/2,2))</f>
        <v>0</v>
      </c>
      <c r="Y67" s="21">
        <f t="shared" si="168"/>
        <v>0</v>
      </c>
      <c r="Z67" s="21">
        <f t="shared" si="168"/>
        <v>0</v>
      </c>
      <c r="AA67" s="21">
        <f t="shared" ref="AA67:AC67" si="169">IF(AA25&gt;=40,POWER(AA25,2),POWER(AA25/2,2))</f>
        <v>0</v>
      </c>
      <c r="AB67" s="21">
        <f t="shared" si="169"/>
        <v>0</v>
      </c>
      <c r="AC67" s="21">
        <f t="shared" si="169"/>
        <v>0</v>
      </c>
      <c r="AD67" s="21">
        <f t="shared" ref="AD67:AL67" si="170">IF(AD25&gt;=30,POWER(AD25,2),POWER(AD25/2,2))</f>
        <v>0</v>
      </c>
      <c r="AE67" s="21">
        <f t="shared" si="170"/>
        <v>0</v>
      </c>
      <c r="AF67" s="21">
        <f t="shared" si="170"/>
        <v>0</v>
      </c>
      <c r="AG67" s="21">
        <f t="shared" si="170"/>
        <v>0</v>
      </c>
      <c r="AH67" s="21">
        <f t="shared" si="170"/>
        <v>0</v>
      </c>
      <c r="AI67" s="21">
        <f t="shared" si="170"/>
        <v>0</v>
      </c>
      <c r="AJ67" s="21">
        <f t="shared" si="170"/>
        <v>0</v>
      </c>
      <c r="AK67" s="21">
        <f t="shared" si="170"/>
        <v>0</v>
      </c>
      <c r="AL67" s="21">
        <f t="shared" si="170"/>
        <v>0</v>
      </c>
      <c r="AM67" s="21">
        <f t="shared" ref="AM67:AO67" si="171">IF(AM25&gt;=75,POWER(AM25,2),POWER(AM25/2,2))</f>
        <v>0</v>
      </c>
      <c r="AN67" s="21">
        <f t="shared" si="171"/>
        <v>0</v>
      </c>
      <c r="AO67" s="21">
        <f t="shared" si="171"/>
        <v>0</v>
      </c>
    </row>
    <row r="68" spans="1:41" ht="15.75" hidden="1" outlineLevel="1" x14ac:dyDescent="0.25">
      <c r="A68" s="19">
        <f t="shared" si="22"/>
        <v>24</v>
      </c>
      <c r="B68" s="28">
        <f t="shared" si="12"/>
        <v>0</v>
      </c>
      <c r="C68" s="29">
        <f t="shared" si="12"/>
        <v>0</v>
      </c>
      <c r="D68" s="21">
        <f t="shared" si="13"/>
        <v>0</v>
      </c>
      <c r="E68" s="3">
        <f>IF(D68&gt;0,RANK(D68,$D$45:$D$83),реглист!$C$88+1)</f>
        <v>23</v>
      </c>
      <c r="F68" s="20">
        <f t="shared" si="149"/>
        <v>0</v>
      </c>
      <c r="G68" s="20">
        <f t="shared" si="149"/>
        <v>0</v>
      </c>
      <c r="H68" s="20">
        <f t="shared" si="149"/>
        <v>0</v>
      </c>
      <c r="I68" s="20">
        <f t="shared" si="149"/>
        <v>0</v>
      </c>
      <c r="J68" s="21">
        <f t="shared" ref="J68:L68" si="172">POWER(J26,2)</f>
        <v>0</v>
      </c>
      <c r="K68" s="21">
        <f t="shared" si="172"/>
        <v>0</v>
      </c>
      <c r="L68" s="21">
        <f t="shared" si="172"/>
        <v>0</v>
      </c>
      <c r="M68" s="20">
        <f t="shared" si="158"/>
        <v>0</v>
      </c>
      <c r="N68" s="20">
        <f t="shared" si="158"/>
        <v>0</v>
      </c>
      <c r="O68" s="20">
        <f t="shared" si="158"/>
        <v>0</v>
      </c>
      <c r="P68" s="21">
        <f t="shared" ref="P68:T68" si="173">POWER(P26,2)</f>
        <v>0</v>
      </c>
      <c r="Q68" s="21">
        <f t="shared" si="173"/>
        <v>0</v>
      </c>
      <c r="R68" s="21">
        <f t="shared" si="173"/>
        <v>0</v>
      </c>
      <c r="S68" s="21">
        <f t="shared" si="173"/>
        <v>0</v>
      </c>
      <c r="T68" s="21">
        <f t="shared" si="173"/>
        <v>0</v>
      </c>
      <c r="U68" s="21">
        <f t="shared" ref="U68:W68" si="174">IF(U26&gt;=45,POWER(U26,2),POWER(U26/2,2))</f>
        <v>0</v>
      </c>
      <c r="V68" s="21">
        <f t="shared" si="174"/>
        <v>0</v>
      </c>
      <c r="W68" s="21">
        <f t="shared" si="174"/>
        <v>0</v>
      </c>
      <c r="X68" s="21">
        <f t="shared" ref="X68:Z68" si="175">IF(X26&gt;=45,POWER(X26,2),POWER(X26/2,2))</f>
        <v>0</v>
      </c>
      <c r="Y68" s="21">
        <f t="shared" si="175"/>
        <v>0</v>
      </c>
      <c r="Z68" s="21">
        <f t="shared" si="175"/>
        <v>0</v>
      </c>
      <c r="AA68" s="21">
        <f t="shared" ref="AA68:AC68" si="176">IF(AA26&gt;=40,POWER(AA26,2),POWER(AA26/2,2))</f>
        <v>0</v>
      </c>
      <c r="AB68" s="21">
        <f t="shared" si="176"/>
        <v>0</v>
      </c>
      <c r="AC68" s="21">
        <f t="shared" si="176"/>
        <v>0</v>
      </c>
      <c r="AD68" s="21">
        <f t="shared" ref="AD68:AL68" si="177">IF(AD26&gt;=30,POWER(AD26,2),POWER(AD26/2,2))</f>
        <v>0</v>
      </c>
      <c r="AE68" s="21">
        <f t="shared" si="177"/>
        <v>0</v>
      </c>
      <c r="AF68" s="21">
        <f t="shared" si="177"/>
        <v>0</v>
      </c>
      <c r="AG68" s="21">
        <f t="shared" si="177"/>
        <v>0</v>
      </c>
      <c r="AH68" s="21">
        <f t="shared" si="177"/>
        <v>0</v>
      </c>
      <c r="AI68" s="21">
        <f t="shared" si="177"/>
        <v>0</v>
      </c>
      <c r="AJ68" s="21">
        <f t="shared" si="177"/>
        <v>0</v>
      </c>
      <c r="AK68" s="21">
        <f t="shared" si="177"/>
        <v>0</v>
      </c>
      <c r="AL68" s="21">
        <f t="shared" si="177"/>
        <v>0</v>
      </c>
      <c r="AM68" s="21">
        <f t="shared" ref="AM68:AO68" si="178">IF(AM26&gt;=75,POWER(AM26,2),POWER(AM26/2,2))</f>
        <v>0</v>
      </c>
      <c r="AN68" s="21">
        <f t="shared" si="178"/>
        <v>0</v>
      </c>
      <c r="AO68" s="21">
        <f t="shared" si="178"/>
        <v>0</v>
      </c>
    </row>
    <row r="69" spans="1:41" ht="15.75" hidden="1" outlineLevel="1" x14ac:dyDescent="0.25">
      <c r="A69" s="19">
        <f t="shared" si="22"/>
        <v>25</v>
      </c>
      <c r="B69" s="28">
        <f t="shared" si="12"/>
        <v>0</v>
      </c>
      <c r="C69" s="29">
        <f t="shared" si="12"/>
        <v>0</v>
      </c>
      <c r="D69" s="21">
        <f t="shared" si="13"/>
        <v>0</v>
      </c>
      <c r="E69" s="3">
        <f>IF(D69&gt;0,RANK(D69,$D$45:$D$83),реглист!$C$88+1)</f>
        <v>23</v>
      </c>
      <c r="F69" s="20">
        <f t="shared" si="149"/>
        <v>0</v>
      </c>
      <c r="G69" s="20">
        <f t="shared" si="149"/>
        <v>0</v>
      </c>
      <c r="H69" s="20">
        <f t="shared" si="149"/>
        <v>0</v>
      </c>
      <c r="I69" s="20">
        <f t="shared" si="149"/>
        <v>0</v>
      </c>
      <c r="J69" s="21">
        <f t="shared" ref="J69:L69" si="179">POWER(J27,2)</f>
        <v>0</v>
      </c>
      <c r="K69" s="21">
        <f t="shared" si="179"/>
        <v>0</v>
      </c>
      <c r="L69" s="21">
        <f t="shared" si="179"/>
        <v>0</v>
      </c>
      <c r="M69" s="20">
        <f t="shared" si="158"/>
        <v>0</v>
      </c>
      <c r="N69" s="20">
        <f t="shared" si="158"/>
        <v>0</v>
      </c>
      <c r="O69" s="20">
        <f t="shared" si="158"/>
        <v>0</v>
      </c>
      <c r="P69" s="21">
        <f t="shared" ref="P69:T69" si="180">POWER(P27,2)</f>
        <v>0</v>
      </c>
      <c r="Q69" s="21">
        <f t="shared" si="180"/>
        <v>0</v>
      </c>
      <c r="R69" s="21">
        <f t="shared" si="180"/>
        <v>0</v>
      </c>
      <c r="S69" s="21">
        <f t="shared" si="180"/>
        <v>0</v>
      </c>
      <c r="T69" s="21">
        <f t="shared" si="180"/>
        <v>0</v>
      </c>
      <c r="U69" s="21">
        <f t="shared" ref="U69:W69" si="181">IF(U27&gt;=45,POWER(U27,2),POWER(U27/2,2))</f>
        <v>0</v>
      </c>
      <c r="V69" s="21">
        <f t="shared" si="181"/>
        <v>0</v>
      </c>
      <c r="W69" s="21">
        <f t="shared" si="181"/>
        <v>0</v>
      </c>
      <c r="X69" s="21">
        <f t="shared" ref="X69:Z69" si="182">IF(X27&gt;=45,POWER(X27,2),POWER(X27/2,2))</f>
        <v>0</v>
      </c>
      <c r="Y69" s="21">
        <f t="shared" si="182"/>
        <v>0</v>
      </c>
      <c r="Z69" s="21">
        <f t="shared" si="182"/>
        <v>0</v>
      </c>
      <c r="AA69" s="21">
        <f t="shared" ref="AA69:AC69" si="183">IF(AA27&gt;=40,POWER(AA27,2),POWER(AA27/2,2))</f>
        <v>0</v>
      </c>
      <c r="AB69" s="21">
        <f t="shared" si="183"/>
        <v>0</v>
      </c>
      <c r="AC69" s="21">
        <f t="shared" si="183"/>
        <v>0</v>
      </c>
      <c r="AD69" s="21">
        <f t="shared" ref="AD69:AL69" si="184">IF(AD27&gt;=30,POWER(AD27,2),POWER(AD27/2,2))</f>
        <v>0</v>
      </c>
      <c r="AE69" s="21">
        <f t="shared" si="184"/>
        <v>0</v>
      </c>
      <c r="AF69" s="21">
        <f t="shared" si="184"/>
        <v>0</v>
      </c>
      <c r="AG69" s="21">
        <f t="shared" si="184"/>
        <v>0</v>
      </c>
      <c r="AH69" s="21">
        <f t="shared" si="184"/>
        <v>0</v>
      </c>
      <c r="AI69" s="21">
        <f t="shared" si="184"/>
        <v>0</v>
      </c>
      <c r="AJ69" s="21">
        <f t="shared" si="184"/>
        <v>0</v>
      </c>
      <c r="AK69" s="21">
        <f t="shared" si="184"/>
        <v>0</v>
      </c>
      <c r="AL69" s="21">
        <f t="shared" si="184"/>
        <v>0</v>
      </c>
      <c r="AM69" s="21">
        <f t="shared" ref="AM69:AO69" si="185">IF(AM27&gt;=75,POWER(AM27,2),POWER(AM27/2,2))</f>
        <v>0</v>
      </c>
      <c r="AN69" s="21">
        <f t="shared" si="185"/>
        <v>0</v>
      </c>
      <c r="AO69" s="21">
        <f t="shared" si="185"/>
        <v>0</v>
      </c>
    </row>
    <row r="70" spans="1:41" ht="15.75" hidden="1" outlineLevel="1" x14ac:dyDescent="0.25">
      <c r="A70" s="19">
        <f t="shared" si="22"/>
        <v>26</v>
      </c>
      <c r="B70" s="28">
        <f t="shared" si="12"/>
        <v>0</v>
      </c>
      <c r="C70" s="29">
        <f t="shared" si="12"/>
        <v>0</v>
      </c>
      <c r="D70" s="21">
        <f t="shared" si="13"/>
        <v>0</v>
      </c>
      <c r="E70" s="3">
        <f>IF(D70&gt;0,RANK(D70,$D$45:$D$83),реглист!$C$88+1)</f>
        <v>23</v>
      </c>
      <c r="F70" s="20">
        <f t="shared" si="149"/>
        <v>0</v>
      </c>
      <c r="G70" s="20">
        <f t="shared" si="149"/>
        <v>0</v>
      </c>
      <c r="H70" s="20">
        <f t="shared" si="149"/>
        <v>0</v>
      </c>
      <c r="I70" s="20">
        <f t="shared" si="149"/>
        <v>0</v>
      </c>
      <c r="J70" s="21">
        <f t="shared" ref="J70:L70" si="186">POWER(J28,2)</f>
        <v>0</v>
      </c>
      <c r="K70" s="21">
        <f t="shared" si="186"/>
        <v>0</v>
      </c>
      <c r="L70" s="21">
        <f t="shared" si="186"/>
        <v>0</v>
      </c>
      <c r="M70" s="20">
        <f t="shared" si="158"/>
        <v>0</v>
      </c>
      <c r="N70" s="20">
        <f t="shared" si="158"/>
        <v>0</v>
      </c>
      <c r="O70" s="20">
        <f t="shared" si="158"/>
        <v>0</v>
      </c>
      <c r="P70" s="21">
        <f t="shared" ref="P70:T70" si="187">POWER(P28,2)</f>
        <v>0</v>
      </c>
      <c r="Q70" s="21">
        <f t="shared" si="187"/>
        <v>0</v>
      </c>
      <c r="R70" s="21">
        <f t="shared" si="187"/>
        <v>0</v>
      </c>
      <c r="S70" s="21">
        <f t="shared" si="187"/>
        <v>0</v>
      </c>
      <c r="T70" s="21">
        <f t="shared" si="187"/>
        <v>0</v>
      </c>
      <c r="U70" s="21">
        <f t="shared" ref="U70:W70" si="188">IF(U28&gt;=45,POWER(U28,2),POWER(U28/2,2))</f>
        <v>0</v>
      </c>
      <c r="V70" s="21">
        <f t="shared" si="188"/>
        <v>0</v>
      </c>
      <c r="W70" s="21">
        <f t="shared" si="188"/>
        <v>0</v>
      </c>
      <c r="X70" s="21">
        <f t="shared" ref="X70:Z70" si="189">IF(X28&gt;=45,POWER(X28,2),POWER(X28/2,2))</f>
        <v>0</v>
      </c>
      <c r="Y70" s="21">
        <f t="shared" si="189"/>
        <v>0</v>
      </c>
      <c r="Z70" s="21">
        <f t="shared" si="189"/>
        <v>0</v>
      </c>
      <c r="AA70" s="21">
        <f t="shared" ref="AA70:AC70" si="190">IF(AA28&gt;=40,POWER(AA28,2),POWER(AA28/2,2))</f>
        <v>0</v>
      </c>
      <c r="AB70" s="21">
        <f t="shared" si="190"/>
        <v>0</v>
      </c>
      <c r="AC70" s="21">
        <f t="shared" si="190"/>
        <v>0</v>
      </c>
      <c r="AD70" s="21">
        <f t="shared" ref="AD70:AL70" si="191">IF(AD28&gt;=30,POWER(AD28,2),POWER(AD28/2,2))</f>
        <v>0</v>
      </c>
      <c r="AE70" s="21">
        <f t="shared" si="191"/>
        <v>0</v>
      </c>
      <c r="AF70" s="21">
        <f t="shared" si="191"/>
        <v>0</v>
      </c>
      <c r="AG70" s="21">
        <f t="shared" si="191"/>
        <v>0</v>
      </c>
      <c r="AH70" s="21">
        <f t="shared" si="191"/>
        <v>0</v>
      </c>
      <c r="AI70" s="21">
        <f t="shared" si="191"/>
        <v>0</v>
      </c>
      <c r="AJ70" s="21">
        <f t="shared" si="191"/>
        <v>0</v>
      </c>
      <c r="AK70" s="21">
        <f t="shared" si="191"/>
        <v>0</v>
      </c>
      <c r="AL70" s="21">
        <f t="shared" si="191"/>
        <v>0</v>
      </c>
      <c r="AM70" s="21">
        <f t="shared" ref="AM70:AO70" si="192">IF(AM28&gt;=75,POWER(AM28,2),POWER(AM28/2,2))</f>
        <v>0</v>
      </c>
      <c r="AN70" s="21">
        <f t="shared" si="192"/>
        <v>0</v>
      </c>
      <c r="AO70" s="21">
        <f t="shared" si="192"/>
        <v>0</v>
      </c>
    </row>
    <row r="71" spans="1:41" ht="15.75" hidden="1" outlineLevel="1" x14ac:dyDescent="0.25">
      <c r="A71" s="19">
        <f t="shared" si="22"/>
        <v>27</v>
      </c>
      <c r="B71" s="28">
        <f t="shared" si="12"/>
        <v>0</v>
      </c>
      <c r="C71" s="29">
        <f t="shared" si="12"/>
        <v>0</v>
      </c>
      <c r="D71" s="21">
        <f t="shared" si="13"/>
        <v>0</v>
      </c>
      <c r="E71" s="3">
        <f>IF(D71&gt;0,RANK(D71,$D$45:$D$83),реглист!$C$88+1)</f>
        <v>23</v>
      </c>
      <c r="F71" s="20">
        <f t="shared" si="149"/>
        <v>0</v>
      </c>
      <c r="G71" s="20">
        <f t="shared" si="149"/>
        <v>0</v>
      </c>
      <c r="H71" s="20">
        <f t="shared" si="149"/>
        <v>0</v>
      </c>
      <c r="I71" s="20">
        <f t="shared" si="149"/>
        <v>0</v>
      </c>
      <c r="J71" s="21">
        <f t="shared" ref="J71:L71" si="193">POWER(J29,2)</f>
        <v>0</v>
      </c>
      <c r="K71" s="21">
        <f t="shared" si="193"/>
        <v>0</v>
      </c>
      <c r="L71" s="21">
        <f t="shared" si="193"/>
        <v>0</v>
      </c>
      <c r="M71" s="20">
        <f t="shared" si="158"/>
        <v>0</v>
      </c>
      <c r="N71" s="20">
        <f t="shared" si="158"/>
        <v>0</v>
      </c>
      <c r="O71" s="20">
        <f t="shared" si="158"/>
        <v>0</v>
      </c>
      <c r="P71" s="21">
        <f t="shared" ref="P71:T71" si="194">POWER(P29,2)</f>
        <v>0</v>
      </c>
      <c r="Q71" s="21">
        <f t="shared" si="194"/>
        <v>0</v>
      </c>
      <c r="R71" s="21">
        <f t="shared" si="194"/>
        <v>0</v>
      </c>
      <c r="S71" s="21">
        <f t="shared" si="194"/>
        <v>0</v>
      </c>
      <c r="T71" s="21">
        <f t="shared" si="194"/>
        <v>0</v>
      </c>
      <c r="U71" s="21">
        <f t="shared" ref="U71:W71" si="195">IF(U29&gt;=45,POWER(U29,2),POWER(U29/2,2))</f>
        <v>0</v>
      </c>
      <c r="V71" s="21">
        <f t="shared" si="195"/>
        <v>0</v>
      </c>
      <c r="W71" s="21">
        <f t="shared" si="195"/>
        <v>0</v>
      </c>
      <c r="X71" s="21">
        <f t="shared" ref="X71:Z71" si="196">IF(X29&gt;=45,POWER(X29,2),POWER(X29/2,2))</f>
        <v>0</v>
      </c>
      <c r="Y71" s="21">
        <f t="shared" si="196"/>
        <v>0</v>
      </c>
      <c r="Z71" s="21">
        <f t="shared" si="196"/>
        <v>0</v>
      </c>
      <c r="AA71" s="21">
        <f t="shared" ref="AA71:AC71" si="197">IF(AA29&gt;=40,POWER(AA29,2),POWER(AA29/2,2))</f>
        <v>0</v>
      </c>
      <c r="AB71" s="21">
        <f t="shared" si="197"/>
        <v>0</v>
      </c>
      <c r="AC71" s="21">
        <f t="shared" si="197"/>
        <v>0</v>
      </c>
      <c r="AD71" s="21">
        <f t="shared" ref="AD71:AL71" si="198">IF(AD29&gt;=30,POWER(AD29,2),POWER(AD29/2,2))</f>
        <v>0</v>
      </c>
      <c r="AE71" s="21">
        <f t="shared" si="198"/>
        <v>0</v>
      </c>
      <c r="AF71" s="21">
        <f t="shared" si="198"/>
        <v>0</v>
      </c>
      <c r="AG71" s="21">
        <f t="shared" si="198"/>
        <v>0</v>
      </c>
      <c r="AH71" s="21">
        <f t="shared" si="198"/>
        <v>0</v>
      </c>
      <c r="AI71" s="21">
        <f t="shared" si="198"/>
        <v>0</v>
      </c>
      <c r="AJ71" s="21">
        <f t="shared" si="198"/>
        <v>0</v>
      </c>
      <c r="AK71" s="21">
        <f t="shared" si="198"/>
        <v>0</v>
      </c>
      <c r="AL71" s="21">
        <f t="shared" si="198"/>
        <v>0</v>
      </c>
      <c r="AM71" s="21">
        <f t="shared" ref="AM71:AO71" si="199">IF(AM29&gt;=75,POWER(AM29,2),POWER(AM29/2,2))</f>
        <v>0</v>
      </c>
      <c r="AN71" s="21">
        <f t="shared" si="199"/>
        <v>0</v>
      </c>
      <c r="AO71" s="21">
        <f t="shared" si="199"/>
        <v>0</v>
      </c>
    </row>
    <row r="72" spans="1:41" ht="15.75" hidden="1" outlineLevel="1" x14ac:dyDescent="0.25">
      <c r="A72" s="19">
        <f t="shared" si="22"/>
        <v>28</v>
      </c>
      <c r="B72" s="28">
        <f t="shared" si="12"/>
        <v>0</v>
      </c>
      <c r="C72" s="29">
        <f t="shared" si="12"/>
        <v>0</v>
      </c>
      <c r="D72" s="21">
        <f t="shared" si="13"/>
        <v>0</v>
      </c>
      <c r="E72" s="3">
        <f>IF(D72&gt;0,RANK(D72,$D$45:$D$83),реглист!$C$88+1)</f>
        <v>23</v>
      </c>
      <c r="F72" s="20">
        <f t="shared" si="149"/>
        <v>0</v>
      </c>
      <c r="G72" s="20">
        <f t="shared" si="149"/>
        <v>0</v>
      </c>
      <c r="H72" s="20">
        <f t="shared" si="149"/>
        <v>0</v>
      </c>
      <c r="I72" s="20">
        <f t="shared" si="149"/>
        <v>0</v>
      </c>
      <c r="J72" s="21">
        <f t="shared" ref="J72:L72" si="200">POWER(J30,2)</f>
        <v>0</v>
      </c>
      <c r="K72" s="21">
        <f t="shared" si="200"/>
        <v>0</v>
      </c>
      <c r="L72" s="21">
        <f t="shared" si="200"/>
        <v>0</v>
      </c>
      <c r="M72" s="20">
        <f t="shared" si="158"/>
        <v>0</v>
      </c>
      <c r="N72" s="20">
        <f t="shared" si="158"/>
        <v>0</v>
      </c>
      <c r="O72" s="20">
        <f t="shared" si="158"/>
        <v>0</v>
      </c>
      <c r="P72" s="21">
        <f t="shared" ref="P72:T72" si="201">POWER(P30,2)</f>
        <v>0</v>
      </c>
      <c r="Q72" s="21">
        <f t="shared" si="201"/>
        <v>0</v>
      </c>
      <c r="R72" s="21">
        <f t="shared" si="201"/>
        <v>0</v>
      </c>
      <c r="S72" s="21">
        <f t="shared" si="201"/>
        <v>0</v>
      </c>
      <c r="T72" s="21">
        <f t="shared" si="201"/>
        <v>0</v>
      </c>
      <c r="U72" s="21">
        <f t="shared" ref="U72:W72" si="202">IF(U30&gt;=45,POWER(U30,2),POWER(U30/2,2))</f>
        <v>0</v>
      </c>
      <c r="V72" s="21">
        <f t="shared" si="202"/>
        <v>0</v>
      </c>
      <c r="W72" s="21">
        <f t="shared" si="202"/>
        <v>0</v>
      </c>
      <c r="X72" s="21">
        <f t="shared" ref="X72:Z72" si="203">IF(X30&gt;=45,POWER(X30,2),POWER(X30/2,2))</f>
        <v>0</v>
      </c>
      <c r="Y72" s="21">
        <f t="shared" si="203"/>
        <v>0</v>
      </c>
      <c r="Z72" s="21">
        <f t="shared" si="203"/>
        <v>0</v>
      </c>
      <c r="AA72" s="21">
        <f t="shared" ref="AA72:AC72" si="204">IF(AA30&gt;=40,POWER(AA30,2),POWER(AA30/2,2))</f>
        <v>0</v>
      </c>
      <c r="AB72" s="21">
        <f t="shared" si="204"/>
        <v>0</v>
      </c>
      <c r="AC72" s="21">
        <f t="shared" si="204"/>
        <v>0</v>
      </c>
      <c r="AD72" s="21">
        <f t="shared" ref="AD72:AL72" si="205">IF(AD30&gt;=30,POWER(AD30,2),POWER(AD30/2,2))</f>
        <v>0</v>
      </c>
      <c r="AE72" s="21">
        <f t="shared" si="205"/>
        <v>0</v>
      </c>
      <c r="AF72" s="21">
        <f t="shared" si="205"/>
        <v>0</v>
      </c>
      <c r="AG72" s="21">
        <f t="shared" si="205"/>
        <v>0</v>
      </c>
      <c r="AH72" s="21">
        <f t="shared" si="205"/>
        <v>0</v>
      </c>
      <c r="AI72" s="21">
        <f t="shared" si="205"/>
        <v>0</v>
      </c>
      <c r="AJ72" s="21">
        <f t="shared" si="205"/>
        <v>0</v>
      </c>
      <c r="AK72" s="21">
        <f t="shared" si="205"/>
        <v>0</v>
      </c>
      <c r="AL72" s="21">
        <f t="shared" si="205"/>
        <v>0</v>
      </c>
      <c r="AM72" s="21">
        <f t="shared" ref="AM72:AO72" si="206">IF(AM30&gt;=75,POWER(AM30,2),POWER(AM30/2,2))</f>
        <v>0</v>
      </c>
      <c r="AN72" s="21">
        <f t="shared" si="206"/>
        <v>0</v>
      </c>
      <c r="AO72" s="21">
        <f t="shared" si="206"/>
        <v>0</v>
      </c>
    </row>
    <row r="73" spans="1:41" ht="15.75" hidden="1" outlineLevel="1" x14ac:dyDescent="0.25">
      <c r="A73" s="19">
        <f t="shared" si="22"/>
        <v>29</v>
      </c>
      <c r="B73" s="28">
        <f t="shared" si="12"/>
        <v>0</v>
      </c>
      <c r="C73" s="29">
        <f t="shared" si="12"/>
        <v>0</v>
      </c>
      <c r="D73" s="21">
        <f t="shared" si="13"/>
        <v>0</v>
      </c>
      <c r="E73" s="3">
        <f>IF(D73&gt;0,RANK(D73,$D$45:$D$83),реглист!$C$88+1)</f>
        <v>23</v>
      </c>
      <c r="F73" s="20">
        <f t="shared" si="149"/>
        <v>0</v>
      </c>
      <c r="G73" s="20">
        <f t="shared" si="149"/>
        <v>0</v>
      </c>
      <c r="H73" s="20">
        <f t="shared" si="149"/>
        <v>0</v>
      </c>
      <c r="I73" s="20">
        <f t="shared" si="149"/>
        <v>0</v>
      </c>
      <c r="J73" s="21">
        <f t="shared" ref="J73:L73" si="207">POWER(J31,2)</f>
        <v>0</v>
      </c>
      <c r="K73" s="21">
        <f t="shared" si="207"/>
        <v>0</v>
      </c>
      <c r="L73" s="21">
        <f t="shared" si="207"/>
        <v>0</v>
      </c>
      <c r="M73" s="20">
        <f t="shared" si="158"/>
        <v>0</v>
      </c>
      <c r="N73" s="20">
        <f t="shared" si="158"/>
        <v>0</v>
      </c>
      <c r="O73" s="20">
        <f t="shared" si="158"/>
        <v>0</v>
      </c>
      <c r="P73" s="21">
        <f t="shared" ref="P73:T73" si="208">POWER(P31,2)</f>
        <v>0</v>
      </c>
      <c r="Q73" s="21">
        <f t="shared" si="208"/>
        <v>0</v>
      </c>
      <c r="R73" s="21">
        <f t="shared" si="208"/>
        <v>0</v>
      </c>
      <c r="S73" s="21">
        <f t="shared" si="208"/>
        <v>0</v>
      </c>
      <c r="T73" s="21">
        <f t="shared" si="208"/>
        <v>0</v>
      </c>
      <c r="U73" s="21">
        <f t="shared" ref="U73:W73" si="209">IF(U31&gt;=45,POWER(U31,2),POWER(U31/2,2))</f>
        <v>0</v>
      </c>
      <c r="V73" s="21">
        <f t="shared" si="209"/>
        <v>0</v>
      </c>
      <c r="W73" s="21">
        <f t="shared" si="209"/>
        <v>0</v>
      </c>
      <c r="X73" s="21">
        <f t="shared" ref="X73:Z73" si="210">IF(X31&gt;=45,POWER(X31,2),POWER(X31/2,2))</f>
        <v>0</v>
      </c>
      <c r="Y73" s="21">
        <f t="shared" si="210"/>
        <v>0</v>
      </c>
      <c r="Z73" s="21">
        <f t="shared" si="210"/>
        <v>0</v>
      </c>
      <c r="AA73" s="21">
        <f t="shared" ref="AA73:AC73" si="211">IF(AA31&gt;=40,POWER(AA31,2),POWER(AA31/2,2))</f>
        <v>0</v>
      </c>
      <c r="AB73" s="21">
        <f t="shared" si="211"/>
        <v>0</v>
      </c>
      <c r="AC73" s="21">
        <f t="shared" si="211"/>
        <v>0</v>
      </c>
      <c r="AD73" s="21">
        <f t="shared" ref="AD73:AL73" si="212">IF(AD31&gt;=30,POWER(AD31,2),POWER(AD31/2,2))</f>
        <v>0</v>
      </c>
      <c r="AE73" s="21">
        <f t="shared" si="212"/>
        <v>0</v>
      </c>
      <c r="AF73" s="21">
        <f t="shared" si="212"/>
        <v>0</v>
      </c>
      <c r="AG73" s="21">
        <f t="shared" si="212"/>
        <v>0</v>
      </c>
      <c r="AH73" s="21">
        <f t="shared" si="212"/>
        <v>0</v>
      </c>
      <c r="AI73" s="21">
        <f t="shared" si="212"/>
        <v>0</v>
      </c>
      <c r="AJ73" s="21">
        <f t="shared" si="212"/>
        <v>0</v>
      </c>
      <c r="AK73" s="21">
        <f t="shared" si="212"/>
        <v>0</v>
      </c>
      <c r="AL73" s="21">
        <f t="shared" si="212"/>
        <v>0</v>
      </c>
      <c r="AM73" s="21">
        <f t="shared" ref="AM73:AO73" si="213">IF(AM31&gt;=75,POWER(AM31,2),POWER(AM31/2,2))</f>
        <v>0</v>
      </c>
      <c r="AN73" s="21">
        <f t="shared" si="213"/>
        <v>0</v>
      </c>
      <c r="AO73" s="21">
        <f t="shared" si="213"/>
        <v>0</v>
      </c>
    </row>
    <row r="74" spans="1:41" ht="15.75" hidden="1" outlineLevel="1" x14ac:dyDescent="0.25">
      <c r="A74" s="19">
        <f t="shared" si="22"/>
        <v>30</v>
      </c>
      <c r="B74" s="28">
        <f t="shared" si="12"/>
        <v>0</v>
      </c>
      <c r="C74" s="29">
        <f t="shared" si="12"/>
        <v>0</v>
      </c>
      <c r="D74" s="21">
        <f t="shared" si="13"/>
        <v>0</v>
      </c>
      <c r="E74" s="3">
        <f>IF(D74&gt;0,RANK(D74,$D$45:$D$83),реглист!$C$88+1)</f>
        <v>23</v>
      </c>
      <c r="F74" s="20">
        <f t="shared" si="149"/>
        <v>0</v>
      </c>
      <c r="G74" s="20">
        <f t="shared" si="149"/>
        <v>0</v>
      </c>
      <c r="H74" s="20">
        <f t="shared" si="149"/>
        <v>0</v>
      </c>
      <c r="I74" s="20">
        <f t="shared" si="149"/>
        <v>0</v>
      </c>
      <c r="J74" s="21">
        <f t="shared" ref="J74:L74" si="214">POWER(J32,2)</f>
        <v>0</v>
      </c>
      <c r="K74" s="21">
        <f t="shared" si="214"/>
        <v>0</v>
      </c>
      <c r="L74" s="21">
        <f t="shared" si="214"/>
        <v>0</v>
      </c>
      <c r="M74" s="20">
        <f t="shared" si="158"/>
        <v>0</v>
      </c>
      <c r="N74" s="20">
        <f t="shared" si="158"/>
        <v>0</v>
      </c>
      <c r="O74" s="20">
        <f t="shared" si="158"/>
        <v>0</v>
      </c>
      <c r="P74" s="21">
        <f t="shared" ref="P74:T74" si="215">POWER(P32,2)</f>
        <v>0</v>
      </c>
      <c r="Q74" s="21">
        <f t="shared" si="215"/>
        <v>0</v>
      </c>
      <c r="R74" s="21">
        <f t="shared" si="215"/>
        <v>0</v>
      </c>
      <c r="S74" s="21">
        <f t="shared" si="215"/>
        <v>0</v>
      </c>
      <c r="T74" s="21">
        <f t="shared" si="215"/>
        <v>0</v>
      </c>
      <c r="U74" s="21">
        <f t="shared" ref="U74:W74" si="216">IF(U32&gt;=45,POWER(U32,2),POWER(U32/2,2))</f>
        <v>0</v>
      </c>
      <c r="V74" s="21">
        <f t="shared" si="216"/>
        <v>0</v>
      </c>
      <c r="W74" s="21">
        <f t="shared" si="216"/>
        <v>0</v>
      </c>
      <c r="X74" s="21">
        <f t="shared" ref="X74:Z74" si="217">IF(X32&gt;=45,POWER(X32,2),POWER(X32/2,2))</f>
        <v>0</v>
      </c>
      <c r="Y74" s="21">
        <f t="shared" si="217"/>
        <v>0</v>
      </c>
      <c r="Z74" s="21">
        <f t="shared" si="217"/>
        <v>0</v>
      </c>
      <c r="AA74" s="21">
        <f t="shared" ref="AA74:AC74" si="218">IF(AA32&gt;=40,POWER(AA32,2),POWER(AA32/2,2))</f>
        <v>0</v>
      </c>
      <c r="AB74" s="21">
        <f t="shared" si="218"/>
        <v>0</v>
      </c>
      <c r="AC74" s="21">
        <f t="shared" si="218"/>
        <v>0</v>
      </c>
      <c r="AD74" s="21">
        <f t="shared" ref="AD74:AL74" si="219">IF(AD32&gt;=30,POWER(AD32,2),POWER(AD32/2,2))</f>
        <v>0</v>
      </c>
      <c r="AE74" s="21">
        <f t="shared" si="219"/>
        <v>0</v>
      </c>
      <c r="AF74" s="21">
        <f t="shared" si="219"/>
        <v>0</v>
      </c>
      <c r="AG74" s="21">
        <f t="shared" si="219"/>
        <v>0</v>
      </c>
      <c r="AH74" s="21">
        <f t="shared" si="219"/>
        <v>0</v>
      </c>
      <c r="AI74" s="21">
        <f t="shared" si="219"/>
        <v>0</v>
      </c>
      <c r="AJ74" s="21">
        <f t="shared" si="219"/>
        <v>0</v>
      </c>
      <c r="AK74" s="21">
        <f t="shared" si="219"/>
        <v>0</v>
      </c>
      <c r="AL74" s="21">
        <f t="shared" si="219"/>
        <v>0</v>
      </c>
      <c r="AM74" s="21">
        <f t="shared" ref="AM74:AO74" si="220">IF(AM32&gt;=75,POWER(AM32,2),POWER(AM32/2,2))</f>
        <v>0</v>
      </c>
      <c r="AN74" s="21">
        <f t="shared" si="220"/>
        <v>0</v>
      </c>
      <c r="AO74" s="21">
        <f t="shared" si="220"/>
        <v>0</v>
      </c>
    </row>
    <row r="75" spans="1:41" ht="15.75" hidden="1" outlineLevel="1" x14ac:dyDescent="0.25">
      <c r="A75" s="19">
        <f t="shared" si="22"/>
        <v>31</v>
      </c>
      <c r="B75" s="28">
        <f t="shared" si="12"/>
        <v>0</v>
      </c>
      <c r="C75" s="29">
        <f t="shared" si="12"/>
        <v>0</v>
      </c>
      <c r="D75" s="21">
        <f t="shared" si="13"/>
        <v>0</v>
      </c>
      <c r="E75" s="3">
        <f>IF(D75&gt;0,RANK(D75,$D$45:$D$83),реглист!$C$88+1)</f>
        <v>23</v>
      </c>
      <c r="F75" s="20">
        <f t="shared" si="149"/>
        <v>0</v>
      </c>
      <c r="G75" s="20">
        <f t="shared" si="149"/>
        <v>0</v>
      </c>
      <c r="H75" s="20">
        <f t="shared" si="149"/>
        <v>0</v>
      </c>
      <c r="I75" s="20">
        <f t="shared" si="149"/>
        <v>0</v>
      </c>
      <c r="J75" s="21">
        <f t="shared" ref="J75:L75" si="221">POWER(J33,2)</f>
        <v>0</v>
      </c>
      <c r="K75" s="21">
        <f t="shared" si="221"/>
        <v>0</v>
      </c>
      <c r="L75" s="21">
        <f t="shared" si="221"/>
        <v>0</v>
      </c>
      <c r="M75" s="20">
        <f t="shared" si="158"/>
        <v>0</v>
      </c>
      <c r="N75" s="20">
        <f t="shared" si="158"/>
        <v>0</v>
      </c>
      <c r="O75" s="20">
        <f t="shared" si="158"/>
        <v>0</v>
      </c>
      <c r="P75" s="21">
        <f t="shared" ref="P75:T75" si="222">POWER(P33,2)</f>
        <v>0</v>
      </c>
      <c r="Q75" s="21">
        <f t="shared" si="222"/>
        <v>0</v>
      </c>
      <c r="R75" s="21">
        <f t="shared" si="222"/>
        <v>0</v>
      </c>
      <c r="S75" s="21">
        <f t="shared" si="222"/>
        <v>0</v>
      </c>
      <c r="T75" s="21">
        <f t="shared" si="222"/>
        <v>0</v>
      </c>
      <c r="U75" s="21">
        <f t="shared" ref="U75:W75" si="223">IF(U33&gt;=45,POWER(U33,2),POWER(U33/2,2))</f>
        <v>0</v>
      </c>
      <c r="V75" s="21">
        <f t="shared" si="223"/>
        <v>0</v>
      </c>
      <c r="W75" s="21">
        <f t="shared" si="223"/>
        <v>0</v>
      </c>
      <c r="X75" s="21">
        <f t="shared" ref="X75:Z75" si="224">IF(X33&gt;=45,POWER(X33,2),POWER(X33/2,2))</f>
        <v>0</v>
      </c>
      <c r="Y75" s="21">
        <f t="shared" si="224"/>
        <v>0</v>
      </c>
      <c r="Z75" s="21">
        <f t="shared" si="224"/>
        <v>0</v>
      </c>
      <c r="AA75" s="21">
        <f t="shared" ref="AA75:AC75" si="225">IF(AA33&gt;=40,POWER(AA33,2),POWER(AA33/2,2))</f>
        <v>0</v>
      </c>
      <c r="AB75" s="21">
        <f t="shared" si="225"/>
        <v>0</v>
      </c>
      <c r="AC75" s="21">
        <f t="shared" si="225"/>
        <v>0</v>
      </c>
      <c r="AD75" s="21">
        <f t="shared" ref="AD75:AL75" si="226">IF(AD33&gt;=30,POWER(AD33,2),POWER(AD33/2,2))</f>
        <v>0</v>
      </c>
      <c r="AE75" s="21">
        <f t="shared" si="226"/>
        <v>0</v>
      </c>
      <c r="AF75" s="21">
        <f t="shared" si="226"/>
        <v>0</v>
      </c>
      <c r="AG75" s="21">
        <f t="shared" si="226"/>
        <v>0</v>
      </c>
      <c r="AH75" s="21">
        <f t="shared" si="226"/>
        <v>0</v>
      </c>
      <c r="AI75" s="21">
        <f t="shared" si="226"/>
        <v>0</v>
      </c>
      <c r="AJ75" s="21">
        <f t="shared" si="226"/>
        <v>0</v>
      </c>
      <c r="AK75" s="21">
        <f t="shared" si="226"/>
        <v>0</v>
      </c>
      <c r="AL75" s="21">
        <f t="shared" si="226"/>
        <v>0</v>
      </c>
      <c r="AM75" s="21">
        <f t="shared" ref="AM75:AO75" si="227">IF(AM33&gt;=75,POWER(AM33,2),POWER(AM33/2,2))</f>
        <v>0</v>
      </c>
      <c r="AN75" s="21">
        <f t="shared" si="227"/>
        <v>0</v>
      </c>
      <c r="AO75" s="21">
        <f t="shared" si="227"/>
        <v>0</v>
      </c>
    </row>
    <row r="76" spans="1:41" ht="15.75" hidden="1" outlineLevel="1" x14ac:dyDescent="0.25">
      <c r="A76" s="19">
        <f t="shared" si="22"/>
        <v>32</v>
      </c>
      <c r="B76" s="28">
        <f t="shared" si="12"/>
        <v>0</v>
      </c>
      <c r="C76" s="29">
        <f t="shared" si="12"/>
        <v>0</v>
      </c>
      <c r="D76" s="21">
        <f t="shared" si="13"/>
        <v>0</v>
      </c>
      <c r="E76" s="3">
        <f>IF(D76&gt;0,RANK(D76,$D$45:$D$83),реглист!$C$88+1)</f>
        <v>23</v>
      </c>
      <c r="F76" s="20">
        <f t="shared" si="149"/>
        <v>0</v>
      </c>
      <c r="G76" s="20">
        <f t="shared" si="149"/>
        <v>0</v>
      </c>
      <c r="H76" s="20">
        <f t="shared" si="149"/>
        <v>0</v>
      </c>
      <c r="I76" s="20">
        <f t="shared" si="149"/>
        <v>0</v>
      </c>
      <c r="J76" s="21">
        <f t="shared" ref="J76:L76" si="228">POWER(J34,2)</f>
        <v>0</v>
      </c>
      <c r="K76" s="21">
        <f t="shared" si="228"/>
        <v>0</v>
      </c>
      <c r="L76" s="21">
        <f t="shared" si="228"/>
        <v>0</v>
      </c>
      <c r="M76" s="20">
        <f t="shared" si="158"/>
        <v>0</v>
      </c>
      <c r="N76" s="20">
        <f t="shared" si="158"/>
        <v>0</v>
      </c>
      <c r="O76" s="20">
        <f t="shared" si="158"/>
        <v>0</v>
      </c>
      <c r="P76" s="21">
        <f t="shared" ref="P76:T76" si="229">POWER(P34,2)</f>
        <v>0</v>
      </c>
      <c r="Q76" s="21">
        <f t="shared" si="229"/>
        <v>0</v>
      </c>
      <c r="R76" s="21">
        <f t="shared" si="229"/>
        <v>0</v>
      </c>
      <c r="S76" s="21">
        <f t="shared" si="229"/>
        <v>0</v>
      </c>
      <c r="T76" s="21">
        <f t="shared" si="229"/>
        <v>0</v>
      </c>
      <c r="U76" s="21">
        <f t="shared" ref="U76:W76" si="230">IF(U34&gt;=45,POWER(U34,2),POWER(U34/2,2))</f>
        <v>0</v>
      </c>
      <c r="V76" s="21">
        <f t="shared" si="230"/>
        <v>0</v>
      </c>
      <c r="W76" s="21">
        <f t="shared" si="230"/>
        <v>0</v>
      </c>
      <c r="X76" s="21">
        <f t="shared" ref="X76:Z76" si="231">IF(X34&gt;=45,POWER(X34,2),POWER(X34/2,2))</f>
        <v>0</v>
      </c>
      <c r="Y76" s="21">
        <f t="shared" si="231"/>
        <v>0</v>
      </c>
      <c r="Z76" s="21">
        <f t="shared" si="231"/>
        <v>0</v>
      </c>
      <c r="AA76" s="21">
        <f t="shared" ref="AA76:AC76" si="232">IF(AA34&gt;=40,POWER(AA34,2),POWER(AA34/2,2))</f>
        <v>0</v>
      </c>
      <c r="AB76" s="21">
        <f t="shared" si="232"/>
        <v>0</v>
      </c>
      <c r="AC76" s="21">
        <f t="shared" si="232"/>
        <v>0</v>
      </c>
      <c r="AD76" s="21">
        <f t="shared" ref="AD76:AL76" si="233">IF(AD34&gt;=30,POWER(AD34,2),POWER(AD34/2,2))</f>
        <v>0</v>
      </c>
      <c r="AE76" s="21">
        <f t="shared" si="233"/>
        <v>0</v>
      </c>
      <c r="AF76" s="21">
        <f t="shared" si="233"/>
        <v>0</v>
      </c>
      <c r="AG76" s="21">
        <f t="shared" si="233"/>
        <v>0</v>
      </c>
      <c r="AH76" s="21">
        <f t="shared" si="233"/>
        <v>0</v>
      </c>
      <c r="AI76" s="21">
        <f t="shared" si="233"/>
        <v>0</v>
      </c>
      <c r="AJ76" s="21">
        <f t="shared" si="233"/>
        <v>0</v>
      </c>
      <c r="AK76" s="21">
        <f t="shared" si="233"/>
        <v>0</v>
      </c>
      <c r="AL76" s="21">
        <f t="shared" si="233"/>
        <v>0</v>
      </c>
      <c r="AM76" s="21">
        <f t="shared" ref="AM76:AO76" si="234">IF(AM34&gt;=75,POWER(AM34,2),POWER(AM34/2,2))</f>
        <v>0</v>
      </c>
      <c r="AN76" s="21">
        <f t="shared" si="234"/>
        <v>0</v>
      </c>
      <c r="AO76" s="21">
        <f t="shared" si="234"/>
        <v>0</v>
      </c>
    </row>
    <row r="77" spans="1:41" ht="15.75" hidden="1" outlineLevel="1" x14ac:dyDescent="0.25">
      <c r="A77" s="19">
        <f t="shared" si="22"/>
        <v>33</v>
      </c>
      <c r="B77" s="28">
        <f t="shared" si="12"/>
        <v>0</v>
      </c>
      <c r="C77" s="29">
        <f t="shared" si="12"/>
        <v>0</v>
      </c>
      <c r="D77" s="21">
        <f t="shared" si="13"/>
        <v>0</v>
      </c>
      <c r="E77" s="3">
        <f>IF(D77&gt;0,RANK(D77,$D$45:$D$83),реглист!$C$88+1)</f>
        <v>23</v>
      </c>
      <c r="F77" s="20">
        <f t="shared" si="149"/>
        <v>0</v>
      </c>
      <c r="G77" s="20">
        <f t="shared" si="149"/>
        <v>0</v>
      </c>
      <c r="H77" s="20">
        <f t="shared" si="149"/>
        <v>0</v>
      </c>
      <c r="I77" s="20">
        <f t="shared" si="149"/>
        <v>0</v>
      </c>
      <c r="J77" s="21">
        <f t="shared" ref="J77:L77" si="235">POWER(J35,2)</f>
        <v>0</v>
      </c>
      <c r="K77" s="21">
        <f t="shared" si="235"/>
        <v>0</v>
      </c>
      <c r="L77" s="21">
        <f t="shared" si="235"/>
        <v>0</v>
      </c>
      <c r="M77" s="20">
        <f t="shared" si="158"/>
        <v>0</v>
      </c>
      <c r="N77" s="20">
        <f t="shared" si="158"/>
        <v>0</v>
      </c>
      <c r="O77" s="20">
        <f t="shared" si="158"/>
        <v>0</v>
      </c>
      <c r="P77" s="21">
        <f t="shared" ref="P77:T77" si="236">POWER(P35,2)</f>
        <v>0</v>
      </c>
      <c r="Q77" s="21">
        <f t="shared" si="236"/>
        <v>0</v>
      </c>
      <c r="R77" s="21">
        <f t="shared" si="236"/>
        <v>0</v>
      </c>
      <c r="S77" s="21">
        <f t="shared" si="236"/>
        <v>0</v>
      </c>
      <c r="T77" s="21">
        <f t="shared" si="236"/>
        <v>0</v>
      </c>
      <c r="U77" s="21">
        <f t="shared" ref="U77:W77" si="237">IF(U35&gt;=45,POWER(U35,2),POWER(U35/2,2))</f>
        <v>0</v>
      </c>
      <c r="V77" s="21">
        <f t="shared" si="237"/>
        <v>0</v>
      </c>
      <c r="W77" s="21">
        <f t="shared" si="237"/>
        <v>0</v>
      </c>
      <c r="X77" s="21">
        <f t="shared" ref="X77:Z77" si="238">IF(X35&gt;=45,POWER(X35,2),POWER(X35/2,2))</f>
        <v>0</v>
      </c>
      <c r="Y77" s="21">
        <f t="shared" si="238"/>
        <v>0</v>
      </c>
      <c r="Z77" s="21">
        <f t="shared" si="238"/>
        <v>0</v>
      </c>
      <c r="AA77" s="21">
        <f t="shared" ref="AA77:AC77" si="239">IF(AA35&gt;=40,POWER(AA35,2),POWER(AA35/2,2))</f>
        <v>0</v>
      </c>
      <c r="AB77" s="21">
        <f t="shared" si="239"/>
        <v>0</v>
      </c>
      <c r="AC77" s="21">
        <f t="shared" si="239"/>
        <v>0</v>
      </c>
      <c r="AD77" s="21">
        <f t="shared" ref="AD77:AL77" si="240">IF(AD35&gt;=30,POWER(AD35,2),POWER(AD35/2,2))</f>
        <v>0</v>
      </c>
      <c r="AE77" s="21">
        <f t="shared" si="240"/>
        <v>0</v>
      </c>
      <c r="AF77" s="21">
        <f t="shared" si="240"/>
        <v>0</v>
      </c>
      <c r="AG77" s="21">
        <f t="shared" si="240"/>
        <v>0</v>
      </c>
      <c r="AH77" s="21">
        <f t="shared" si="240"/>
        <v>0</v>
      </c>
      <c r="AI77" s="21">
        <f t="shared" si="240"/>
        <v>0</v>
      </c>
      <c r="AJ77" s="21">
        <f t="shared" si="240"/>
        <v>0</v>
      </c>
      <c r="AK77" s="21">
        <f t="shared" si="240"/>
        <v>0</v>
      </c>
      <c r="AL77" s="21">
        <f t="shared" si="240"/>
        <v>0</v>
      </c>
      <c r="AM77" s="21">
        <f t="shared" ref="AM77:AO77" si="241">IF(AM35&gt;=75,POWER(AM35,2),POWER(AM35/2,2))</f>
        <v>0</v>
      </c>
      <c r="AN77" s="21">
        <f t="shared" si="241"/>
        <v>0</v>
      </c>
      <c r="AO77" s="21">
        <f t="shared" si="241"/>
        <v>0</v>
      </c>
    </row>
    <row r="78" spans="1:41" ht="15.75" hidden="1" outlineLevel="1" x14ac:dyDescent="0.25">
      <c r="A78" s="19">
        <f t="shared" ref="A78:A83" si="242">A77+1</f>
        <v>34</v>
      </c>
      <c r="B78" s="28">
        <f t="shared" si="12"/>
        <v>0</v>
      </c>
      <c r="C78" s="29">
        <f t="shared" si="12"/>
        <v>0</v>
      </c>
      <c r="D78" s="21">
        <f t="shared" si="13"/>
        <v>0</v>
      </c>
      <c r="E78" s="3">
        <f>IF(D78&gt;0,RANK(D78,$D$45:$D$83),реглист!$C$88+1)</f>
        <v>23</v>
      </c>
      <c r="F78" s="20">
        <f t="shared" si="149"/>
        <v>0</v>
      </c>
      <c r="G78" s="20">
        <f t="shared" si="149"/>
        <v>0</v>
      </c>
      <c r="H78" s="20">
        <f t="shared" si="149"/>
        <v>0</v>
      </c>
      <c r="I78" s="20">
        <f t="shared" si="149"/>
        <v>0</v>
      </c>
      <c r="J78" s="21">
        <f t="shared" ref="J78:L78" si="243">POWER(J36,2)</f>
        <v>0</v>
      </c>
      <c r="K78" s="21">
        <f t="shared" si="243"/>
        <v>0</v>
      </c>
      <c r="L78" s="21">
        <f t="shared" si="243"/>
        <v>0</v>
      </c>
      <c r="M78" s="20">
        <f t="shared" si="158"/>
        <v>0</v>
      </c>
      <c r="N78" s="20">
        <f t="shared" si="158"/>
        <v>0</v>
      </c>
      <c r="O78" s="20">
        <f t="shared" si="158"/>
        <v>0</v>
      </c>
      <c r="P78" s="21">
        <f t="shared" ref="P78:T78" si="244">POWER(P36,2)</f>
        <v>0</v>
      </c>
      <c r="Q78" s="21">
        <f t="shared" si="244"/>
        <v>0</v>
      </c>
      <c r="R78" s="21">
        <f t="shared" si="244"/>
        <v>0</v>
      </c>
      <c r="S78" s="21">
        <f t="shared" si="244"/>
        <v>0</v>
      </c>
      <c r="T78" s="21">
        <f t="shared" si="244"/>
        <v>0</v>
      </c>
      <c r="U78" s="21">
        <f t="shared" ref="U78:W78" si="245">IF(U36&gt;=45,POWER(U36,2),POWER(U36/2,2))</f>
        <v>0</v>
      </c>
      <c r="V78" s="21">
        <f t="shared" si="245"/>
        <v>0</v>
      </c>
      <c r="W78" s="21">
        <f t="shared" si="245"/>
        <v>0</v>
      </c>
      <c r="X78" s="21">
        <f t="shared" ref="X78:Z78" si="246">IF(X36&gt;=45,POWER(X36,2),POWER(X36/2,2))</f>
        <v>0</v>
      </c>
      <c r="Y78" s="21">
        <f t="shared" si="246"/>
        <v>0</v>
      </c>
      <c r="Z78" s="21">
        <f t="shared" si="246"/>
        <v>0</v>
      </c>
      <c r="AA78" s="21">
        <f t="shared" ref="AA78:AC78" si="247">IF(AA36&gt;=40,POWER(AA36,2),POWER(AA36/2,2))</f>
        <v>0</v>
      </c>
      <c r="AB78" s="21">
        <f t="shared" si="247"/>
        <v>0</v>
      </c>
      <c r="AC78" s="21">
        <f t="shared" si="247"/>
        <v>0</v>
      </c>
      <c r="AD78" s="21">
        <f t="shared" ref="AD78:AL78" si="248">IF(AD36&gt;=30,POWER(AD36,2),POWER(AD36/2,2))</f>
        <v>0</v>
      </c>
      <c r="AE78" s="21">
        <f t="shared" si="248"/>
        <v>0</v>
      </c>
      <c r="AF78" s="21">
        <f t="shared" si="248"/>
        <v>0</v>
      </c>
      <c r="AG78" s="21">
        <f t="shared" si="248"/>
        <v>0</v>
      </c>
      <c r="AH78" s="21">
        <f t="shared" si="248"/>
        <v>0</v>
      </c>
      <c r="AI78" s="21">
        <f t="shared" si="248"/>
        <v>0</v>
      </c>
      <c r="AJ78" s="21">
        <f t="shared" si="248"/>
        <v>0</v>
      </c>
      <c r="AK78" s="21">
        <f t="shared" si="248"/>
        <v>0</v>
      </c>
      <c r="AL78" s="21">
        <f t="shared" si="248"/>
        <v>0</v>
      </c>
      <c r="AM78" s="21">
        <f t="shared" ref="AM78:AO78" si="249">IF(AM36&gt;=75,POWER(AM36,2),POWER(AM36/2,2))</f>
        <v>0</v>
      </c>
      <c r="AN78" s="21">
        <f t="shared" si="249"/>
        <v>0</v>
      </c>
      <c r="AO78" s="21">
        <f t="shared" si="249"/>
        <v>0</v>
      </c>
    </row>
    <row r="79" spans="1:41" ht="15.75" hidden="1" outlineLevel="1" x14ac:dyDescent="0.25">
      <c r="A79" s="19">
        <f t="shared" si="242"/>
        <v>35</v>
      </c>
      <c r="B79" s="28">
        <f t="shared" si="12"/>
        <v>0</v>
      </c>
      <c r="C79" s="29">
        <f t="shared" si="12"/>
        <v>0</v>
      </c>
      <c r="D79" s="21">
        <f t="shared" si="13"/>
        <v>0</v>
      </c>
      <c r="E79" s="3">
        <f>IF(D79&gt;0,RANK(D79,$D$45:$D$83),реглист!$C$88+1)</f>
        <v>23</v>
      </c>
      <c r="F79" s="20">
        <f t="shared" si="149"/>
        <v>0</v>
      </c>
      <c r="G79" s="20">
        <f t="shared" si="149"/>
        <v>0</v>
      </c>
      <c r="H79" s="20">
        <f t="shared" si="149"/>
        <v>0</v>
      </c>
      <c r="I79" s="20">
        <f t="shared" si="149"/>
        <v>0</v>
      </c>
      <c r="J79" s="21">
        <f t="shared" ref="J79:L79" si="250">POWER(J37,2)</f>
        <v>0</v>
      </c>
      <c r="K79" s="21">
        <f t="shared" si="250"/>
        <v>0</v>
      </c>
      <c r="L79" s="21">
        <f t="shared" si="250"/>
        <v>0</v>
      </c>
      <c r="M79" s="20">
        <f t="shared" si="158"/>
        <v>0</v>
      </c>
      <c r="N79" s="20">
        <f t="shared" si="158"/>
        <v>0</v>
      </c>
      <c r="O79" s="20">
        <f t="shared" si="158"/>
        <v>0</v>
      </c>
      <c r="P79" s="21">
        <f t="shared" ref="P79:T79" si="251">POWER(P37,2)</f>
        <v>0</v>
      </c>
      <c r="Q79" s="21">
        <f t="shared" si="251"/>
        <v>0</v>
      </c>
      <c r="R79" s="21">
        <f t="shared" si="251"/>
        <v>0</v>
      </c>
      <c r="S79" s="21">
        <f t="shared" si="251"/>
        <v>0</v>
      </c>
      <c r="T79" s="21">
        <f t="shared" si="251"/>
        <v>0</v>
      </c>
      <c r="U79" s="21">
        <f t="shared" ref="U79:W79" si="252">IF(U37&gt;=45,POWER(U37,2),POWER(U37/2,2))</f>
        <v>0</v>
      </c>
      <c r="V79" s="21">
        <f t="shared" si="252"/>
        <v>0</v>
      </c>
      <c r="W79" s="21">
        <f t="shared" si="252"/>
        <v>0</v>
      </c>
      <c r="X79" s="21">
        <f t="shared" ref="X79:Z79" si="253">IF(X37&gt;=45,POWER(X37,2),POWER(X37/2,2))</f>
        <v>0</v>
      </c>
      <c r="Y79" s="21">
        <f t="shared" si="253"/>
        <v>0</v>
      </c>
      <c r="Z79" s="21">
        <f t="shared" si="253"/>
        <v>0</v>
      </c>
      <c r="AA79" s="21">
        <f t="shared" ref="AA79:AC79" si="254">IF(AA37&gt;=40,POWER(AA37,2),POWER(AA37/2,2))</f>
        <v>0</v>
      </c>
      <c r="AB79" s="21">
        <f t="shared" si="254"/>
        <v>0</v>
      </c>
      <c r="AC79" s="21">
        <f t="shared" si="254"/>
        <v>0</v>
      </c>
      <c r="AD79" s="21">
        <f t="shared" ref="AD79:AL79" si="255">IF(AD37&gt;=30,POWER(AD37,2),POWER(AD37/2,2))</f>
        <v>0</v>
      </c>
      <c r="AE79" s="21">
        <f t="shared" si="255"/>
        <v>0</v>
      </c>
      <c r="AF79" s="21">
        <f t="shared" si="255"/>
        <v>0</v>
      </c>
      <c r="AG79" s="21">
        <f t="shared" si="255"/>
        <v>0</v>
      </c>
      <c r="AH79" s="21">
        <f t="shared" si="255"/>
        <v>0</v>
      </c>
      <c r="AI79" s="21">
        <f t="shared" si="255"/>
        <v>0</v>
      </c>
      <c r="AJ79" s="21">
        <f t="shared" si="255"/>
        <v>0</v>
      </c>
      <c r="AK79" s="21">
        <f t="shared" si="255"/>
        <v>0</v>
      </c>
      <c r="AL79" s="21">
        <f t="shared" si="255"/>
        <v>0</v>
      </c>
      <c r="AM79" s="21">
        <f t="shared" ref="AM79:AO79" si="256">IF(AM37&gt;=75,POWER(AM37,2),POWER(AM37/2,2))</f>
        <v>0</v>
      </c>
      <c r="AN79" s="21">
        <f t="shared" si="256"/>
        <v>0</v>
      </c>
      <c r="AO79" s="21">
        <f t="shared" si="256"/>
        <v>0</v>
      </c>
    </row>
    <row r="80" spans="1:41" ht="15.75" hidden="1" outlineLevel="1" x14ac:dyDescent="0.25">
      <c r="A80" s="19">
        <f t="shared" si="242"/>
        <v>36</v>
      </c>
      <c r="B80" s="28">
        <f t="shared" si="12"/>
        <v>0</v>
      </c>
      <c r="C80" s="29">
        <f t="shared" si="12"/>
        <v>0</v>
      </c>
      <c r="D80" s="21">
        <f t="shared" si="13"/>
        <v>0</v>
      </c>
      <c r="E80" s="3">
        <f>IF(D80&gt;0,RANK(D80,$D$45:$D$83),реглист!$C$88+1)</f>
        <v>23</v>
      </c>
      <c r="F80" s="20">
        <f t="shared" si="149"/>
        <v>0</v>
      </c>
      <c r="G80" s="20">
        <f t="shared" si="149"/>
        <v>0</v>
      </c>
      <c r="H80" s="20">
        <f t="shared" si="149"/>
        <v>0</v>
      </c>
      <c r="I80" s="20">
        <f t="shared" si="149"/>
        <v>0</v>
      </c>
      <c r="J80" s="21">
        <f t="shared" ref="J80:L80" si="257">POWER(J38,2)</f>
        <v>0</v>
      </c>
      <c r="K80" s="21">
        <f t="shared" si="257"/>
        <v>0</v>
      </c>
      <c r="L80" s="21">
        <f t="shared" si="257"/>
        <v>0</v>
      </c>
      <c r="M80" s="20">
        <f t="shared" si="158"/>
        <v>0</v>
      </c>
      <c r="N80" s="20">
        <f t="shared" si="158"/>
        <v>0</v>
      </c>
      <c r="O80" s="20">
        <f t="shared" si="158"/>
        <v>0</v>
      </c>
      <c r="P80" s="21">
        <f t="shared" ref="P80:T80" si="258">POWER(P38,2)</f>
        <v>0</v>
      </c>
      <c r="Q80" s="21">
        <f t="shared" si="258"/>
        <v>0</v>
      </c>
      <c r="R80" s="21">
        <f t="shared" si="258"/>
        <v>0</v>
      </c>
      <c r="S80" s="21">
        <f t="shared" si="258"/>
        <v>0</v>
      </c>
      <c r="T80" s="21">
        <f t="shared" si="258"/>
        <v>0</v>
      </c>
      <c r="U80" s="21">
        <f t="shared" ref="U80:W80" si="259">IF(U38&gt;=45,POWER(U38,2),POWER(U38/2,2))</f>
        <v>0</v>
      </c>
      <c r="V80" s="21">
        <f t="shared" si="259"/>
        <v>0</v>
      </c>
      <c r="W80" s="21">
        <f t="shared" si="259"/>
        <v>0</v>
      </c>
      <c r="X80" s="21">
        <f t="shared" ref="X80:Z80" si="260">IF(X38&gt;=45,POWER(X38,2),POWER(X38/2,2))</f>
        <v>0</v>
      </c>
      <c r="Y80" s="21">
        <f t="shared" si="260"/>
        <v>0</v>
      </c>
      <c r="Z80" s="21">
        <f t="shared" si="260"/>
        <v>0</v>
      </c>
      <c r="AA80" s="21">
        <f t="shared" ref="AA80:AC80" si="261">IF(AA38&gt;=40,POWER(AA38,2),POWER(AA38/2,2))</f>
        <v>0</v>
      </c>
      <c r="AB80" s="21">
        <f t="shared" si="261"/>
        <v>0</v>
      </c>
      <c r="AC80" s="21">
        <f t="shared" si="261"/>
        <v>0</v>
      </c>
      <c r="AD80" s="21">
        <f t="shared" ref="AD80:AL80" si="262">IF(AD38&gt;=30,POWER(AD38,2),POWER(AD38/2,2))</f>
        <v>0</v>
      </c>
      <c r="AE80" s="21">
        <f t="shared" si="262"/>
        <v>0</v>
      </c>
      <c r="AF80" s="21">
        <f t="shared" si="262"/>
        <v>0</v>
      </c>
      <c r="AG80" s="21">
        <f t="shared" si="262"/>
        <v>0</v>
      </c>
      <c r="AH80" s="21">
        <f t="shared" si="262"/>
        <v>0</v>
      </c>
      <c r="AI80" s="21">
        <f t="shared" si="262"/>
        <v>0</v>
      </c>
      <c r="AJ80" s="21">
        <f t="shared" si="262"/>
        <v>0</v>
      </c>
      <c r="AK80" s="21">
        <f t="shared" si="262"/>
        <v>0</v>
      </c>
      <c r="AL80" s="21">
        <f t="shared" si="262"/>
        <v>0</v>
      </c>
      <c r="AM80" s="21">
        <f t="shared" ref="AM80:AO80" si="263">IF(AM38&gt;=75,POWER(AM38,2),POWER(AM38/2,2))</f>
        <v>0</v>
      </c>
      <c r="AN80" s="21">
        <f t="shared" si="263"/>
        <v>0</v>
      </c>
      <c r="AO80" s="21">
        <f t="shared" si="263"/>
        <v>0</v>
      </c>
    </row>
    <row r="81" spans="1:41" ht="15.75" hidden="1" outlineLevel="1" x14ac:dyDescent="0.25">
      <c r="A81" s="19">
        <f t="shared" si="242"/>
        <v>37</v>
      </c>
      <c r="B81" s="28">
        <f t="shared" si="12"/>
        <v>0</v>
      </c>
      <c r="C81" s="29">
        <f t="shared" si="12"/>
        <v>0</v>
      </c>
      <c r="D81" s="21">
        <f t="shared" si="13"/>
        <v>0</v>
      </c>
      <c r="E81" s="3">
        <f>IF(D81&gt;0,RANK(D81,$D$45:$D$83),реглист!$C$88+1)</f>
        <v>23</v>
      </c>
      <c r="F81" s="20">
        <f t="shared" si="149"/>
        <v>0</v>
      </c>
      <c r="G81" s="20">
        <f t="shared" si="149"/>
        <v>0</v>
      </c>
      <c r="H81" s="20">
        <f t="shared" si="149"/>
        <v>0</v>
      </c>
      <c r="I81" s="20">
        <f t="shared" si="149"/>
        <v>0</v>
      </c>
      <c r="J81" s="21">
        <f t="shared" ref="J81:L81" si="264">POWER(J39,2)</f>
        <v>0</v>
      </c>
      <c r="K81" s="21">
        <f t="shared" si="264"/>
        <v>0</v>
      </c>
      <c r="L81" s="21">
        <f t="shared" si="264"/>
        <v>0</v>
      </c>
      <c r="M81" s="20">
        <f t="shared" si="158"/>
        <v>0</v>
      </c>
      <c r="N81" s="20">
        <f t="shared" si="158"/>
        <v>0</v>
      </c>
      <c r="O81" s="20">
        <f t="shared" si="158"/>
        <v>0</v>
      </c>
      <c r="P81" s="21">
        <f t="shared" ref="P81:T81" si="265">POWER(P39,2)</f>
        <v>0</v>
      </c>
      <c r="Q81" s="21">
        <f t="shared" si="265"/>
        <v>0</v>
      </c>
      <c r="R81" s="21">
        <f t="shared" si="265"/>
        <v>0</v>
      </c>
      <c r="S81" s="21">
        <f t="shared" si="265"/>
        <v>0</v>
      </c>
      <c r="T81" s="21">
        <f t="shared" si="265"/>
        <v>0</v>
      </c>
      <c r="U81" s="21">
        <f t="shared" ref="U81:W81" si="266">IF(U39&gt;=45,POWER(U39,2),POWER(U39/2,2))</f>
        <v>0</v>
      </c>
      <c r="V81" s="21">
        <f t="shared" si="266"/>
        <v>0</v>
      </c>
      <c r="W81" s="21">
        <f t="shared" si="266"/>
        <v>0</v>
      </c>
      <c r="X81" s="21">
        <f t="shared" ref="X81:Z81" si="267">IF(X39&gt;=45,POWER(X39,2),POWER(X39/2,2))</f>
        <v>0</v>
      </c>
      <c r="Y81" s="21">
        <f t="shared" si="267"/>
        <v>0</v>
      </c>
      <c r="Z81" s="21">
        <f t="shared" si="267"/>
        <v>0</v>
      </c>
      <c r="AA81" s="21">
        <f t="shared" ref="AA81:AC81" si="268">IF(AA39&gt;=40,POWER(AA39,2),POWER(AA39/2,2))</f>
        <v>0</v>
      </c>
      <c r="AB81" s="21">
        <f t="shared" si="268"/>
        <v>0</v>
      </c>
      <c r="AC81" s="21">
        <f t="shared" si="268"/>
        <v>0</v>
      </c>
      <c r="AD81" s="21">
        <f t="shared" ref="AD81:AL81" si="269">IF(AD39&gt;=30,POWER(AD39,2),POWER(AD39/2,2))</f>
        <v>0</v>
      </c>
      <c r="AE81" s="21">
        <f t="shared" si="269"/>
        <v>0</v>
      </c>
      <c r="AF81" s="21">
        <f t="shared" si="269"/>
        <v>0</v>
      </c>
      <c r="AG81" s="21">
        <f t="shared" si="269"/>
        <v>0</v>
      </c>
      <c r="AH81" s="21">
        <f t="shared" si="269"/>
        <v>0</v>
      </c>
      <c r="AI81" s="21">
        <f t="shared" si="269"/>
        <v>0</v>
      </c>
      <c r="AJ81" s="21">
        <f t="shared" si="269"/>
        <v>0</v>
      </c>
      <c r="AK81" s="21">
        <f t="shared" si="269"/>
        <v>0</v>
      </c>
      <c r="AL81" s="21">
        <f t="shared" si="269"/>
        <v>0</v>
      </c>
      <c r="AM81" s="21">
        <f t="shared" ref="AM81:AO81" si="270">IF(AM39&gt;=75,POWER(AM39,2),POWER(AM39/2,2))</f>
        <v>0</v>
      </c>
      <c r="AN81" s="21">
        <f t="shared" si="270"/>
        <v>0</v>
      </c>
      <c r="AO81" s="21">
        <f t="shared" si="270"/>
        <v>0</v>
      </c>
    </row>
    <row r="82" spans="1:41" ht="15.75" hidden="1" outlineLevel="1" x14ac:dyDescent="0.25">
      <c r="A82" s="19">
        <f t="shared" si="242"/>
        <v>38</v>
      </c>
      <c r="B82" s="28">
        <f t="shared" si="12"/>
        <v>0</v>
      </c>
      <c r="C82" s="29">
        <f t="shared" si="12"/>
        <v>0</v>
      </c>
      <c r="D82" s="21">
        <f t="shared" si="13"/>
        <v>0</v>
      </c>
      <c r="E82" s="3">
        <f>IF(D82&gt;0,RANK(D82,$D$45:$D$83),реглист!$C$88+1)</f>
        <v>23</v>
      </c>
      <c r="F82" s="20">
        <f t="shared" si="149"/>
        <v>0</v>
      </c>
      <c r="G82" s="20">
        <f t="shared" si="149"/>
        <v>0</v>
      </c>
      <c r="H82" s="20">
        <f t="shared" si="149"/>
        <v>0</v>
      </c>
      <c r="I82" s="20">
        <f t="shared" si="149"/>
        <v>0</v>
      </c>
      <c r="J82" s="21">
        <f t="shared" ref="J82:L82" si="271">POWER(J40,2)</f>
        <v>0</v>
      </c>
      <c r="K82" s="21">
        <f t="shared" si="271"/>
        <v>0</v>
      </c>
      <c r="L82" s="21">
        <f t="shared" si="271"/>
        <v>0</v>
      </c>
      <c r="M82" s="20">
        <f t="shared" si="158"/>
        <v>0</v>
      </c>
      <c r="N82" s="20">
        <f t="shared" si="158"/>
        <v>0</v>
      </c>
      <c r="O82" s="20">
        <f t="shared" si="158"/>
        <v>0</v>
      </c>
      <c r="P82" s="21">
        <f t="shared" ref="P82:T82" si="272">POWER(P40,2)</f>
        <v>0</v>
      </c>
      <c r="Q82" s="21">
        <f t="shared" si="272"/>
        <v>0</v>
      </c>
      <c r="R82" s="21">
        <f t="shared" si="272"/>
        <v>0</v>
      </c>
      <c r="S82" s="21">
        <f t="shared" si="272"/>
        <v>0</v>
      </c>
      <c r="T82" s="21">
        <f t="shared" si="272"/>
        <v>0</v>
      </c>
      <c r="U82" s="21">
        <f t="shared" ref="U82:W82" si="273">IF(U40&gt;=45,POWER(U40,2),POWER(U40/2,2))</f>
        <v>0</v>
      </c>
      <c r="V82" s="21">
        <f t="shared" si="273"/>
        <v>0</v>
      </c>
      <c r="W82" s="21">
        <f t="shared" si="273"/>
        <v>0</v>
      </c>
      <c r="X82" s="21">
        <f t="shared" ref="X82:Z82" si="274">IF(X40&gt;=45,POWER(X40,2),POWER(X40/2,2))</f>
        <v>0</v>
      </c>
      <c r="Y82" s="21">
        <f t="shared" si="274"/>
        <v>0</v>
      </c>
      <c r="Z82" s="21">
        <f t="shared" si="274"/>
        <v>0</v>
      </c>
      <c r="AA82" s="21">
        <f t="shared" ref="AA82:AC82" si="275">IF(AA40&gt;=40,POWER(AA40,2),POWER(AA40/2,2))</f>
        <v>0</v>
      </c>
      <c r="AB82" s="21">
        <f t="shared" si="275"/>
        <v>0</v>
      </c>
      <c r="AC82" s="21">
        <f t="shared" si="275"/>
        <v>0</v>
      </c>
      <c r="AD82" s="21">
        <f t="shared" ref="AD82:AL82" si="276">IF(AD40&gt;=30,POWER(AD40,2),POWER(AD40/2,2))</f>
        <v>0</v>
      </c>
      <c r="AE82" s="21">
        <f t="shared" si="276"/>
        <v>0</v>
      </c>
      <c r="AF82" s="21">
        <f t="shared" si="276"/>
        <v>0</v>
      </c>
      <c r="AG82" s="21">
        <f t="shared" si="276"/>
        <v>0</v>
      </c>
      <c r="AH82" s="21">
        <f t="shared" si="276"/>
        <v>0</v>
      </c>
      <c r="AI82" s="21">
        <f t="shared" si="276"/>
        <v>0</v>
      </c>
      <c r="AJ82" s="21">
        <f t="shared" si="276"/>
        <v>0</v>
      </c>
      <c r="AK82" s="21">
        <f t="shared" si="276"/>
        <v>0</v>
      </c>
      <c r="AL82" s="21">
        <f t="shared" si="276"/>
        <v>0</v>
      </c>
      <c r="AM82" s="21">
        <f t="shared" ref="AM82:AO82" si="277">IF(AM40&gt;=75,POWER(AM40,2),POWER(AM40/2,2))</f>
        <v>0</v>
      </c>
      <c r="AN82" s="21">
        <f t="shared" si="277"/>
        <v>0</v>
      </c>
      <c r="AO82" s="21">
        <f t="shared" si="277"/>
        <v>0</v>
      </c>
    </row>
    <row r="83" spans="1:41" ht="15.75" hidden="1" outlineLevel="1" x14ac:dyDescent="0.25">
      <c r="A83" s="19">
        <f t="shared" si="242"/>
        <v>39</v>
      </c>
      <c r="B83" s="28">
        <f t="shared" si="12"/>
        <v>0</v>
      </c>
      <c r="C83" s="29">
        <f t="shared" si="12"/>
        <v>0</v>
      </c>
      <c r="D83" s="21">
        <f t="shared" si="13"/>
        <v>0</v>
      </c>
      <c r="E83" s="3">
        <f>IF(D83&gt;0,RANK(D83,$D$45:$D$83),реглист!$C$88+1)</f>
        <v>23</v>
      </c>
      <c r="F83" s="20">
        <f t="shared" si="149"/>
        <v>0</v>
      </c>
      <c r="G83" s="20">
        <f t="shared" si="149"/>
        <v>0</v>
      </c>
      <c r="H83" s="20">
        <f t="shared" si="149"/>
        <v>0</v>
      </c>
      <c r="I83" s="20">
        <f t="shared" si="149"/>
        <v>0</v>
      </c>
      <c r="J83" s="21">
        <f t="shared" ref="J83:L83" si="278">POWER(J41,2)</f>
        <v>0</v>
      </c>
      <c r="K83" s="21">
        <f t="shared" si="278"/>
        <v>0</v>
      </c>
      <c r="L83" s="21">
        <f t="shared" si="278"/>
        <v>0</v>
      </c>
      <c r="M83" s="20">
        <f t="shared" si="158"/>
        <v>0</v>
      </c>
      <c r="N83" s="20">
        <f t="shared" si="158"/>
        <v>0</v>
      </c>
      <c r="O83" s="20">
        <f t="shared" si="158"/>
        <v>0</v>
      </c>
      <c r="P83" s="21">
        <f t="shared" ref="P83:T83" si="279">POWER(P41,2)</f>
        <v>0</v>
      </c>
      <c r="Q83" s="21">
        <f t="shared" si="279"/>
        <v>0</v>
      </c>
      <c r="R83" s="21">
        <f t="shared" si="279"/>
        <v>0</v>
      </c>
      <c r="S83" s="21">
        <f t="shared" si="279"/>
        <v>0</v>
      </c>
      <c r="T83" s="21">
        <f t="shared" si="279"/>
        <v>0</v>
      </c>
      <c r="U83" s="21">
        <f t="shared" ref="U83:W83" si="280">IF(U41&gt;=45,POWER(U41,2),POWER(U41/2,2))</f>
        <v>0</v>
      </c>
      <c r="V83" s="21">
        <f t="shared" si="280"/>
        <v>0</v>
      </c>
      <c r="W83" s="21">
        <f t="shared" si="280"/>
        <v>0</v>
      </c>
      <c r="X83" s="21">
        <f t="shared" ref="X83:Z83" si="281">IF(X41&gt;=45,POWER(X41,2),POWER(X41/2,2))</f>
        <v>0</v>
      </c>
      <c r="Y83" s="21">
        <f t="shared" si="281"/>
        <v>0</v>
      </c>
      <c r="Z83" s="21">
        <f t="shared" si="281"/>
        <v>0</v>
      </c>
      <c r="AA83" s="21">
        <f t="shared" ref="AA83:AC83" si="282">IF(AA41&gt;=40,POWER(AA41,2),POWER(AA41/2,2))</f>
        <v>0</v>
      </c>
      <c r="AB83" s="21">
        <f t="shared" si="282"/>
        <v>0</v>
      </c>
      <c r="AC83" s="21">
        <f t="shared" si="282"/>
        <v>0</v>
      </c>
      <c r="AD83" s="21">
        <f t="shared" ref="AD83:AL83" si="283">IF(AD41&gt;=30,POWER(AD41,2),POWER(AD41/2,2))</f>
        <v>0</v>
      </c>
      <c r="AE83" s="21">
        <f t="shared" si="283"/>
        <v>0</v>
      </c>
      <c r="AF83" s="21">
        <f t="shared" si="283"/>
        <v>0</v>
      </c>
      <c r="AG83" s="21">
        <f t="shared" si="283"/>
        <v>0</v>
      </c>
      <c r="AH83" s="21">
        <f t="shared" si="283"/>
        <v>0</v>
      </c>
      <c r="AI83" s="21">
        <f t="shared" si="283"/>
        <v>0</v>
      </c>
      <c r="AJ83" s="21">
        <f t="shared" si="283"/>
        <v>0</v>
      </c>
      <c r="AK83" s="21">
        <f t="shared" si="283"/>
        <v>0</v>
      </c>
      <c r="AL83" s="21">
        <f t="shared" si="283"/>
        <v>0</v>
      </c>
      <c r="AM83" s="21">
        <f t="shared" ref="AM83:AO83" si="284">IF(AM41&gt;=75,POWER(AM41,2),POWER(AM41/2,2))</f>
        <v>0</v>
      </c>
      <c r="AN83" s="21">
        <f t="shared" si="284"/>
        <v>0</v>
      </c>
      <c r="AO83" s="21">
        <f t="shared" si="284"/>
        <v>0</v>
      </c>
    </row>
    <row r="84" spans="1:41" collapsed="1" x14ac:dyDescent="0.25"/>
  </sheetData>
  <mergeCells count="21">
    <mergeCell ref="A1:A2"/>
    <mergeCell ref="A43:A44"/>
    <mergeCell ref="B1:B2"/>
    <mergeCell ref="U1:W1"/>
    <mergeCell ref="B43:B44"/>
    <mergeCell ref="C43:C44"/>
    <mergeCell ref="D43:D44"/>
    <mergeCell ref="E43:E44"/>
    <mergeCell ref="C1:C2"/>
    <mergeCell ref="D1:D2"/>
    <mergeCell ref="E1:E2"/>
    <mergeCell ref="C42:E42"/>
    <mergeCell ref="F1:T1"/>
    <mergeCell ref="AM1:AO1"/>
    <mergeCell ref="F2:AO2"/>
    <mergeCell ref="F43:AO44"/>
    <mergeCell ref="X1:Z1"/>
    <mergeCell ref="AA1:AC1"/>
    <mergeCell ref="AD1:AF1"/>
    <mergeCell ref="AG1:AI1"/>
    <mergeCell ref="AJ1:AL1"/>
  </mergeCells>
  <conditionalFormatting sqref="D3:D41">
    <cfRule type="duplicateValues" dxfId="5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" sqref="B1:B2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3" s="2" customFormat="1" ht="16.5" customHeight="1" thickBot="1" x14ac:dyDescent="0.3">
      <c r="A1" s="72" t="s">
        <v>26</v>
      </c>
      <c r="B1" s="74" t="s">
        <v>1</v>
      </c>
      <c r="C1" s="76" t="s">
        <v>0</v>
      </c>
      <c r="D1" s="78" t="s">
        <v>60</v>
      </c>
      <c r="E1" s="80" t="s">
        <v>3</v>
      </c>
      <c r="F1" s="63" t="s">
        <v>23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3" t="s">
        <v>24</v>
      </c>
      <c r="V1" s="64"/>
      <c r="W1" s="64"/>
      <c r="X1" s="64"/>
      <c r="Y1" s="65"/>
      <c r="Z1" s="63" t="s">
        <v>64</v>
      </c>
      <c r="AA1" s="64"/>
      <c r="AB1" s="65"/>
      <c r="AC1" s="63" t="s">
        <v>65</v>
      </c>
      <c r="AD1" s="64"/>
      <c r="AE1" s="65"/>
      <c r="AF1" s="63" t="s">
        <v>66</v>
      </c>
      <c r="AG1" s="64"/>
      <c r="AH1" s="65"/>
      <c r="AI1" s="63" t="s">
        <v>67</v>
      </c>
      <c r="AJ1" s="64"/>
      <c r="AK1" s="65"/>
      <c r="AL1" s="63" t="s">
        <v>68</v>
      </c>
      <c r="AM1" s="64"/>
      <c r="AN1" s="65"/>
      <c r="AO1" s="63" t="s">
        <v>69</v>
      </c>
      <c r="AP1" s="64"/>
      <c r="AQ1" s="65"/>
    </row>
    <row r="2" spans="1:43" ht="16.5" thickBot="1" x14ac:dyDescent="0.3">
      <c r="A2" s="73"/>
      <c r="B2" s="75"/>
      <c r="C2" s="77"/>
      <c r="D2" s="79"/>
      <c r="E2" s="81"/>
      <c r="F2" s="66" t="s">
        <v>25</v>
      </c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</row>
    <row r="3" spans="1:43" ht="15.75" x14ac:dyDescent="0.25">
      <c r="A3" s="18">
        <v>1</v>
      </c>
      <c r="B3" s="11" t="str">
        <f>IF(реглист!C5="Б",реглист!B5,реглист!B6)</f>
        <v>Vodomotorika TEAM</v>
      </c>
      <c r="C3" s="11" t="str">
        <f>IF(реглист!D5="Б",реглист!C5,реглист!C6)</f>
        <v>Ставер Дмитрий</v>
      </c>
      <c r="D3" s="24">
        <f>D45</f>
        <v>0</v>
      </c>
      <c r="E3" s="17">
        <f>E45</f>
        <v>23</v>
      </c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3"/>
      <c r="U3" s="51"/>
      <c r="V3" s="52"/>
      <c r="W3" s="114"/>
      <c r="X3" s="114"/>
      <c r="Y3" s="53"/>
      <c r="Z3" s="51"/>
      <c r="AA3" s="52"/>
      <c r="AB3" s="53"/>
      <c r="AC3" s="51"/>
      <c r="AD3" s="52"/>
      <c r="AE3" s="53"/>
      <c r="AF3" s="51"/>
      <c r="AG3" s="52"/>
      <c r="AH3" s="53"/>
      <c r="AI3" s="51"/>
      <c r="AJ3" s="52"/>
      <c r="AK3" s="53"/>
      <c r="AL3" s="51"/>
      <c r="AM3" s="52"/>
      <c r="AN3" s="53"/>
      <c r="AO3" s="51"/>
      <c r="AP3" s="52"/>
      <c r="AQ3" s="53"/>
    </row>
    <row r="4" spans="1:43" ht="15.75" x14ac:dyDescent="0.25">
      <c r="A4" s="19">
        <f>A3+1</f>
        <v>2</v>
      </c>
      <c r="B4" s="11" t="str">
        <f>IF(реглист!C7="Б",реглист!B7,реглист!B8)</f>
        <v>Трудовые резервы</v>
      </c>
      <c r="C4" s="11" t="str">
        <f>IF(реглист!D7="Б",реглист!C7,реглист!C8)</f>
        <v>Баранок Артём</v>
      </c>
      <c r="D4" s="24">
        <f t="shared" ref="D4:D41" si="0">D46</f>
        <v>225</v>
      </c>
      <c r="E4" s="17">
        <f t="shared" ref="E4:E19" si="1">E46</f>
        <v>8</v>
      </c>
      <c r="F4" s="54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55"/>
      <c r="U4" s="54">
        <v>30</v>
      </c>
      <c r="V4" s="20"/>
      <c r="W4" s="115"/>
      <c r="X4" s="115"/>
      <c r="Y4" s="55"/>
      <c r="Z4" s="54"/>
      <c r="AA4" s="20"/>
      <c r="AB4" s="55"/>
      <c r="AC4" s="54"/>
      <c r="AD4" s="20"/>
      <c r="AE4" s="55"/>
      <c r="AF4" s="54"/>
      <c r="AG4" s="20"/>
      <c r="AH4" s="55"/>
      <c r="AI4" s="54"/>
      <c r="AJ4" s="20"/>
      <c r="AK4" s="55"/>
      <c r="AL4" s="54"/>
      <c r="AM4" s="20"/>
      <c r="AN4" s="55"/>
      <c r="AO4" s="54"/>
      <c r="AP4" s="20"/>
      <c r="AQ4" s="55"/>
    </row>
    <row r="5" spans="1:43" ht="15.75" x14ac:dyDescent="0.25">
      <c r="A5" s="19">
        <f t="shared" ref="A5:A11" si="2">A4+1</f>
        <v>3</v>
      </c>
      <c r="B5" s="11" t="str">
        <f>IF(реглист!C9="Б",реглист!B9,реглист!B10)</f>
        <v>Poseidon</v>
      </c>
      <c r="C5" s="11" t="str">
        <f>IF(реглист!D9="Б",реглист!C9,реглист!C10)</f>
        <v>Чижонок Сергей</v>
      </c>
      <c r="D5" s="24">
        <f t="shared" si="0"/>
        <v>268.95999999999998</v>
      </c>
      <c r="E5" s="17">
        <f t="shared" si="1"/>
        <v>6</v>
      </c>
      <c r="F5" s="54">
        <v>16.399999999999999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55"/>
      <c r="U5" s="54"/>
      <c r="V5" s="20"/>
      <c r="W5" s="115"/>
      <c r="X5" s="115"/>
      <c r="Y5" s="55"/>
      <c r="Z5" s="54"/>
      <c r="AA5" s="20"/>
      <c r="AB5" s="55"/>
      <c r="AC5" s="54"/>
      <c r="AD5" s="20"/>
      <c r="AE5" s="55"/>
      <c r="AF5" s="54"/>
      <c r="AG5" s="20"/>
      <c r="AH5" s="55"/>
      <c r="AI5" s="54"/>
      <c r="AJ5" s="20"/>
      <c r="AK5" s="55"/>
      <c r="AL5" s="54"/>
      <c r="AM5" s="20"/>
      <c r="AN5" s="55"/>
      <c r="AO5" s="54"/>
      <c r="AP5" s="20"/>
      <c r="AQ5" s="55"/>
    </row>
    <row r="6" spans="1:43" ht="15.75" x14ac:dyDescent="0.25">
      <c r="A6" s="19">
        <f t="shared" si="2"/>
        <v>4</v>
      </c>
      <c r="B6" s="11" t="str">
        <f>IF(реглист!C11="Б",реглист!B11,реглист!B12)</f>
        <v>Peacock Bass</v>
      </c>
      <c r="C6" s="11" t="str">
        <f>IF(реглист!D11="Б",реглист!C11,реглист!C12)</f>
        <v>Дроздов Виталий</v>
      </c>
      <c r="D6" s="24">
        <f t="shared" si="0"/>
        <v>514.73</v>
      </c>
      <c r="E6" s="17">
        <f t="shared" si="1"/>
        <v>3</v>
      </c>
      <c r="F6" s="54">
        <v>12.7</v>
      </c>
      <c r="G6" s="20">
        <v>18.8</v>
      </c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55"/>
      <c r="U6" s="54"/>
      <c r="V6" s="20"/>
      <c r="W6" s="115"/>
      <c r="X6" s="115"/>
      <c r="Y6" s="55"/>
      <c r="Z6" s="54"/>
      <c r="AA6" s="20"/>
      <c r="AB6" s="55"/>
      <c r="AC6" s="54"/>
      <c r="AD6" s="20"/>
      <c r="AE6" s="55"/>
      <c r="AF6" s="54"/>
      <c r="AG6" s="20"/>
      <c r="AH6" s="55"/>
      <c r="AI6" s="54"/>
      <c r="AJ6" s="20"/>
      <c r="AK6" s="55"/>
      <c r="AL6" s="54"/>
      <c r="AM6" s="20"/>
      <c r="AN6" s="55"/>
      <c r="AO6" s="54"/>
      <c r="AP6" s="20"/>
      <c r="AQ6" s="55"/>
    </row>
    <row r="7" spans="1:43" ht="15.75" x14ac:dyDescent="0.25">
      <c r="A7" s="19">
        <f t="shared" si="2"/>
        <v>5</v>
      </c>
      <c r="B7" s="11" t="str">
        <f>IF(реглист!C13="Б",реглист!B13,реглист!B14)</f>
        <v>Old Roads Fishing</v>
      </c>
      <c r="C7" s="11" t="str">
        <f>IF(реглист!D13="Б",реглист!C13,реглист!C14)</f>
        <v xml:space="preserve">Чернышёв Егор </v>
      </c>
      <c r="D7" s="24">
        <f t="shared" si="0"/>
        <v>0</v>
      </c>
      <c r="E7" s="17">
        <f t="shared" si="1"/>
        <v>23</v>
      </c>
      <c r="F7" s="5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55"/>
      <c r="U7" s="54"/>
      <c r="V7" s="20"/>
      <c r="W7" s="115"/>
      <c r="X7" s="115"/>
      <c r="Y7" s="55"/>
      <c r="Z7" s="54"/>
      <c r="AA7" s="20"/>
      <c r="AB7" s="55"/>
      <c r="AC7" s="54"/>
      <c r="AD7" s="20"/>
      <c r="AE7" s="55"/>
      <c r="AF7" s="54"/>
      <c r="AG7" s="20"/>
      <c r="AH7" s="55"/>
      <c r="AI7" s="54"/>
      <c r="AJ7" s="20"/>
      <c r="AK7" s="55"/>
      <c r="AL7" s="54"/>
      <c r="AM7" s="20"/>
      <c r="AN7" s="55"/>
      <c r="AO7" s="54"/>
      <c r="AP7" s="20"/>
      <c r="AQ7" s="55"/>
    </row>
    <row r="8" spans="1:43" ht="15.75" x14ac:dyDescent="0.25">
      <c r="A8" s="19">
        <f t="shared" si="2"/>
        <v>6</v>
      </c>
      <c r="B8" s="11" t="str">
        <f>IF(реглист!C15="Б",реглист!B15,реглист!B16)</f>
        <v>Gefest</v>
      </c>
      <c r="C8" s="11" t="str">
        <f>IF(реглист!D15="Б",реглист!C15,реглист!C16)</f>
        <v>Саган Сергей</v>
      </c>
      <c r="D8" s="24">
        <f t="shared" si="0"/>
        <v>425.89</v>
      </c>
      <c r="E8" s="17">
        <f t="shared" si="1"/>
        <v>4</v>
      </c>
      <c r="F8" s="54">
        <v>17</v>
      </c>
      <c r="G8" s="20">
        <v>11.7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55"/>
      <c r="U8" s="54"/>
      <c r="V8" s="20"/>
      <c r="W8" s="115"/>
      <c r="X8" s="115"/>
      <c r="Y8" s="55"/>
      <c r="Z8" s="54"/>
      <c r="AA8" s="20"/>
      <c r="AB8" s="55"/>
      <c r="AC8" s="54"/>
      <c r="AD8" s="20"/>
      <c r="AE8" s="55"/>
      <c r="AF8" s="54"/>
      <c r="AG8" s="20"/>
      <c r="AH8" s="55"/>
      <c r="AI8" s="54"/>
      <c r="AJ8" s="20"/>
      <c r="AK8" s="55"/>
      <c r="AL8" s="54"/>
      <c r="AM8" s="20"/>
      <c r="AN8" s="55"/>
      <c r="AO8" s="54"/>
      <c r="AP8" s="20"/>
      <c r="AQ8" s="55"/>
    </row>
    <row r="9" spans="1:43" ht="15.75" x14ac:dyDescent="0.25">
      <c r="A9" s="19">
        <f t="shared" si="2"/>
        <v>7</v>
      </c>
      <c r="B9" s="11" t="str">
        <f>IF(реглист!C17="Б",реглист!B17,реглист!B18)</f>
        <v>West Fishing</v>
      </c>
      <c r="C9" s="11" t="str">
        <f>IF(реглист!D17="Б",реглист!C17,реглист!C18)</f>
        <v>Золотарь Андрей</v>
      </c>
      <c r="D9" s="24">
        <f t="shared" si="0"/>
        <v>0</v>
      </c>
      <c r="E9" s="17">
        <f t="shared" si="1"/>
        <v>23</v>
      </c>
      <c r="F9" s="54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55"/>
      <c r="U9" s="54"/>
      <c r="V9" s="20"/>
      <c r="W9" s="115"/>
      <c r="X9" s="115"/>
      <c r="Y9" s="55"/>
      <c r="Z9" s="54"/>
      <c r="AA9" s="20"/>
      <c r="AB9" s="55"/>
      <c r="AC9" s="54"/>
      <c r="AD9" s="20"/>
      <c r="AE9" s="55"/>
      <c r="AF9" s="54"/>
      <c r="AG9" s="20"/>
      <c r="AH9" s="55"/>
      <c r="AI9" s="54"/>
      <c r="AJ9" s="20"/>
      <c r="AK9" s="55"/>
      <c r="AL9" s="54"/>
      <c r="AM9" s="20"/>
      <c r="AN9" s="55"/>
      <c r="AO9" s="54"/>
      <c r="AP9" s="20"/>
      <c r="AQ9" s="55"/>
    </row>
    <row r="10" spans="1:43" ht="15.75" x14ac:dyDescent="0.25">
      <c r="A10" s="19">
        <f t="shared" si="2"/>
        <v>8</v>
      </c>
      <c r="B10" s="11" t="str">
        <f>IF(реглист!C19="Б",реглист!B19,реглист!B20)</f>
        <v>Dream Team</v>
      </c>
      <c r="C10" s="11" t="str">
        <f>IF(реглист!D19="Б",реглист!C19,реглист!C20)</f>
        <v>Золотухин Александр</v>
      </c>
      <c r="D10" s="24">
        <f t="shared" si="0"/>
        <v>0</v>
      </c>
      <c r="E10" s="17">
        <f t="shared" si="1"/>
        <v>23</v>
      </c>
      <c r="F10" s="54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55"/>
      <c r="U10" s="54"/>
      <c r="V10" s="20"/>
      <c r="W10" s="115"/>
      <c r="X10" s="115"/>
      <c r="Y10" s="55"/>
      <c r="Z10" s="54"/>
      <c r="AA10" s="20"/>
      <c r="AB10" s="55"/>
      <c r="AC10" s="54"/>
      <c r="AD10" s="20"/>
      <c r="AE10" s="55"/>
      <c r="AF10" s="54"/>
      <c r="AG10" s="20"/>
      <c r="AH10" s="55"/>
      <c r="AI10" s="54"/>
      <c r="AJ10" s="20"/>
      <c r="AK10" s="55"/>
      <c r="AL10" s="54"/>
      <c r="AM10" s="20"/>
      <c r="AN10" s="55"/>
      <c r="AO10" s="54"/>
      <c r="AP10" s="20"/>
      <c r="AQ10" s="55"/>
    </row>
    <row r="11" spans="1:43" ht="15.75" x14ac:dyDescent="0.25">
      <c r="A11" s="19">
        <f t="shared" si="2"/>
        <v>9</v>
      </c>
      <c r="B11" s="11" t="str">
        <f>IF(реглист!C21="Б",реглист!B21,реглист!B22)</f>
        <v>Bona Кобрин</v>
      </c>
      <c r="C11" s="11" t="str">
        <f>IF(реглист!D21="Б",реглист!C21,реглист!C22)</f>
        <v>Барташук Александр</v>
      </c>
      <c r="D11" s="24">
        <f t="shared" si="0"/>
        <v>944.45</v>
      </c>
      <c r="E11" s="17">
        <f t="shared" si="1"/>
        <v>2</v>
      </c>
      <c r="F11" s="54">
        <v>25.4</v>
      </c>
      <c r="G11" s="20">
        <v>17.3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55"/>
      <c r="U11" s="54"/>
      <c r="V11" s="20"/>
      <c r="W11" s="115"/>
      <c r="X11" s="115"/>
      <c r="Y11" s="55"/>
      <c r="Z11" s="54"/>
      <c r="AA11" s="20"/>
      <c r="AB11" s="55"/>
      <c r="AC11" s="54"/>
      <c r="AD11" s="20"/>
      <c r="AE11" s="55"/>
      <c r="AF11" s="54"/>
      <c r="AG11" s="20"/>
      <c r="AH11" s="55"/>
      <c r="AI11" s="54"/>
      <c r="AJ11" s="20"/>
      <c r="AK11" s="55"/>
      <c r="AL11" s="54"/>
      <c r="AM11" s="20"/>
      <c r="AN11" s="55"/>
      <c r="AO11" s="54"/>
      <c r="AP11" s="20"/>
      <c r="AQ11" s="55"/>
    </row>
    <row r="12" spans="1:43" ht="15.75" x14ac:dyDescent="0.25">
      <c r="A12" s="19">
        <f>A11+1</f>
        <v>10</v>
      </c>
      <c r="B12" s="11" t="str">
        <f>IF(реглист!C23="Б",реглист!B23,реглист!B24)</f>
        <v>Фарватер</v>
      </c>
      <c r="C12" s="11" t="str">
        <f>IF(реглист!D23="Б",реглист!C23,реглист!C24)</f>
        <v>Цыганок Михаил</v>
      </c>
      <c r="D12" s="24">
        <f t="shared" si="0"/>
        <v>256</v>
      </c>
      <c r="E12" s="17">
        <f t="shared" si="1"/>
        <v>7</v>
      </c>
      <c r="F12" s="54">
        <v>16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55"/>
      <c r="U12" s="54"/>
      <c r="V12" s="20"/>
      <c r="W12" s="115"/>
      <c r="X12" s="115"/>
      <c r="Y12" s="55"/>
      <c r="Z12" s="54"/>
      <c r="AA12" s="20"/>
      <c r="AB12" s="55"/>
      <c r="AC12" s="54"/>
      <c r="AD12" s="20"/>
      <c r="AE12" s="55"/>
      <c r="AF12" s="54"/>
      <c r="AG12" s="20"/>
      <c r="AH12" s="55"/>
      <c r="AI12" s="54"/>
      <c r="AJ12" s="20"/>
      <c r="AK12" s="55"/>
      <c r="AL12" s="54"/>
      <c r="AM12" s="20"/>
      <c r="AN12" s="55"/>
      <c r="AO12" s="54"/>
      <c r="AP12" s="20"/>
      <c r="AQ12" s="55"/>
    </row>
    <row r="13" spans="1:43" ht="15.75" x14ac:dyDescent="0.25">
      <c r="A13" s="19">
        <f t="shared" ref="A13:A41" si="3">A12+1</f>
        <v>11</v>
      </c>
      <c r="B13" s="11" t="str">
        <f>IF(реглист!C25="Б",реглист!B25,реглист!B26)</f>
        <v>XULi-ULi</v>
      </c>
      <c r="C13" s="11" t="str">
        <f>IF(реглист!D25="Б",реглист!C25,реглист!C26)</f>
        <v>Дубровский Вадим</v>
      </c>
      <c r="D13" s="24">
        <f t="shared" si="0"/>
        <v>71.402499999999989</v>
      </c>
      <c r="E13" s="17">
        <f t="shared" si="1"/>
        <v>10</v>
      </c>
      <c r="F13" s="54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55"/>
      <c r="U13" s="54">
        <v>16.899999999999999</v>
      </c>
      <c r="V13" s="20"/>
      <c r="W13" s="115"/>
      <c r="X13" s="115"/>
      <c r="Y13" s="55"/>
      <c r="Z13" s="54"/>
      <c r="AA13" s="20"/>
      <c r="AB13" s="55"/>
      <c r="AC13" s="54"/>
      <c r="AD13" s="20"/>
      <c r="AE13" s="55"/>
      <c r="AF13" s="54"/>
      <c r="AG13" s="20"/>
      <c r="AH13" s="55"/>
      <c r="AI13" s="54"/>
      <c r="AJ13" s="20"/>
      <c r="AK13" s="55"/>
      <c r="AL13" s="54"/>
      <c r="AM13" s="20"/>
      <c r="AN13" s="55"/>
      <c r="AO13" s="54"/>
      <c r="AP13" s="20"/>
      <c r="AQ13" s="55"/>
    </row>
    <row r="14" spans="1:43" ht="15.75" x14ac:dyDescent="0.25">
      <c r="A14" s="19">
        <f t="shared" si="3"/>
        <v>12</v>
      </c>
      <c r="B14" s="11" t="str">
        <f>IF(реглист!C27="Б",реглист!B27,реглист!B28)</f>
        <v>Fanatik Belarus</v>
      </c>
      <c r="C14" s="11" t="str">
        <f>IF(реглист!D27="Б",реглист!C27,реглист!C28)</f>
        <v>Янкович Сергей</v>
      </c>
      <c r="D14" s="24">
        <f t="shared" si="0"/>
        <v>1249.8625000000002</v>
      </c>
      <c r="E14" s="17">
        <f t="shared" si="1"/>
        <v>1</v>
      </c>
      <c r="F14" s="54">
        <v>18.100000000000001</v>
      </c>
      <c r="G14" s="20">
        <v>12.1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55"/>
      <c r="U14" s="54">
        <v>18.5</v>
      </c>
      <c r="V14" s="20">
        <v>33.6</v>
      </c>
      <c r="W14" s="115">
        <v>44.4</v>
      </c>
      <c r="X14" s="115">
        <v>36.9</v>
      </c>
      <c r="Y14" s="55">
        <v>40.4</v>
      </c>
      <c r="Z14" s="54"/>
      <c r="AA14" s="20"/>
      <c r="AB14" s="55"/>
      <c r="AC14" s="54"/>
      <c r="AD14" s="20"/>
      <c r="AE14" s="55"/>
      <c r="AF14" s="54"/>
      <c r="AG14" s="20"/>
      <c r="AH14" s="55"/>
      <c r="AI14" s="54"/>
      <c r="AJ14" s="20"/>
      <c r="AK14" s="55"/>
      <c r="AL14" s="54"/>
      <c r="AM14" s="20"/>
      <c r="AN14" s="55"/>
      <c r="AO14" s="54"/>
      <c r="AP14" s="20"/>
      <c r="AQ14" s="55"/>
    </row>
    <row r="15" spans="1:43" ht="15.75" x14ac:dyDescent="0.25">
      <c r="A15" s="19">
        <f t="shared" si="3"/>
        <v>13</v>
      </c>
      <c r="B15" s="11" t="str">
        <f>IF(реглист!C29="Б",реглист!B29,реглист!B30)</f>
        <v>FISHINGSTOCK BELARUS</v>
      </c>
      <c r="C15" s="11" t="str">
        <f>IF(реглист!D29="Б",реглист!C29,реглист!C30)</f>
        <v>Бобриков Алексей</v>
      </c>
      <c r="D15" s="24">
        <f t="shared" si="0"/>
        <v>0</v>
      </c>
      <c r="E15" s="17">
        <f t="shared" si="1"/>
        <v>23</v>
      </c>
      <c r="F15" s="54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55"/>
      <c r="U15" s="54"/>
      <c r="V15" s="20"/>
      <c r="W15" s="115"/>
      <c r="X15" s="115"/>
      <c r="Y15" s="55"/>
      <c r="Z15" s="54"/>
      <c r="AA15" s="20"/>
      <c r="AB15" s="55"/>
      <c r="AC15" s="54"/>
      <c r="AD15" s="20"/>
      <c r="AE15" s="55"/>
      <c r="AF15" s="54"/>
      <c r="AG15" s="20"/>
      <c r="AH15" s="55"/>
      <c r="AI15" s="54"/>
      <c r="AJ15" s="20"/>
      <c r="AK15" s="55"/>
      <c r="AL15" s="54"/>
      <c r="AM15" s="20"/>
      <c r="AN15" s="55"/>
      <c r="AO15" s="54"/>
      <c r="AP15" s="20"/>
      <c r="AQ15" s="55"/>
    </row>
    <row r="16" spans="1:43" ht="15.75" x14ac:dyDescent="0.25">
      <c r="A16" s="19">
        <f t="shared" si="3"/>
        <v>14</v>
      </c>
      <c r="B16" s="11" t="str">
        <f>IF(реглист!C31="Б",реглист!B31,реглист!B32)</f>
        <v>Против Течениия</v>
      </c>
      <c r="C16" s="11" t="str">
        <f>IF(реглист!D31="Б",реглист!C31,реглист!C32)</f>
        <v>Ананич Геннадий</v>
      </c>
      <c r="D16" s="24">
        <f t="shared" si="0"/>
        <v>0</v>
      </c>
      <c r="E16" s="17">
        <f t="shared" si="1"/>
        <v>23</v>
      </c>
      <c r="F16" s="54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55"/>
      <c r="U16" s="54"/>
      <c r="V16" s="20"/>
      <c r="W16" s="115"/>
      <c r="X16" s="115"/>
      <c r="Y16" s="55"/>
      <c r="Z16" s="54"/>
      <c r="AA16" s="20"/>
      <c r="AB16" s="55"/>
      <c r="AC16" s="54"/>
      <c r="AD16" s="20"/>
      <c r="AE16" s="55"/>
      <c r="AF16" s="54"/>
      <c r="AG16" s="20"/>
      <c r="AH16" s="55"/>
      <c r="AI16" s="54"/>
      <c r="AJ16" s="20"/>
      <c r="AK16" s="55"/>
      <c r="AL16" s="54"/>
      <c r="AM16" s="20"/>
      <c r="AN16" s="55"/>
      <c r="AO16" s="54"/>
      <c r="AP16" s="20"/>
      <c r="AQ16" s="55"/>
    </row>
    <row r="17" spans="1:43" ht="15.75" x14ac:dyDescent="0.25">
      <c r="A17" s="19">
        <f t="shared" si="3"/>
        <v>15</v>
      </c>
      <c r="B17" s="11" t="str">
        <f>IF(реглист!C33="Б",реглист!B33,реглист!B34)</f>
        <v>Bait Breath Team</v>
      </c>
      <c r="C17" s="11" t="str">
        <f>IF(реглист!D33="Б",реглист!C33,реглист!C34)</f>
        <v>Бахур Александр</v>
      </c>
      <c r="D17" s="24">
        <f t="shared" si="0"/>
        <v>0</v>
      </c>
      <c r="E17" s="17">
        <f t="shared" si="1"/>
        <v>23</v>
      </c>
      <c r="F17" s="54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55"/>
      <c r="U17" s="54"/>
      <c r="V17" s="20"/>
      <c r="W17" s="115"/>
      <c r="X17" s="115"/>
      <c r="Y17" s="55"/>
      <c r="Z17" s="54"/>
      <c r="AA17" s="20"/>
      <c r="AB17" s="55"/>
      <c r="AC17" s="54"/>
      <c r="AD17" s="20"/>
      <c r="AE17" s="55"/>
      <c r="AF17" s="54"/>
      <c r="AG17" s="20"/>
      <c r="AH17" s="55"/>
      <c r="AI17" s="54"/>
      <c r="AJ17" s="20"/>
      <c r="AK17" s="55"/>
      <c r="AL17" s="54"/>
      <c r="AM17" s="20"/>
      <c r="AN17" s="55"/>
      <c r="AO17" s="54"/>
      <c r="AP17" s="20"/>
      <c r="AQ17" s="55"/>
    </row>
    <row r="18" spans="1:43" ht="15.75" x14ac:dyDescent="0.25">
      <c r="A18" s="19">
        <f t="shared" si="3"/>
        <v>16</v>
      </c>
      <c r="B18" s="11" t="str">
        <f>IF(реглист!C35="Б",реглист!B35,реглист!B36)</f>
        <v>Кооператив ХИЩНИК</v>
      </c>
      <c r="C18" s="11" t="str">
        <f>IF(реглист!D35="Б",реглист!C35,реглист!C36)</f>
        <v>Сницкий Владимир</v>
      </c>
      <c r="D18" s="24">
        <f t="shared" si="0"/>
        <v>0</v>
      </c>
      <c r="E18" s="17">
        <f t="shared" si="1"/>
        <v>23</v>
      </c>
      <c r="F18" s="54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55"/>
      <c r="U18" s="54"/>
      <c r="V18" s="20"/>
      <c r="W18" s="115"/>
      <c r="X18" s="115"/>
      <c r="Y18" s="55"/>
      <c r="Z18" s="54"/>
      <c r="AA18" s="20"/>
      <c r="AB18" s="55"/>
      <c r="AC18" s="54"/>
      <c r="AD18" s="20"/>
      <c r="AE18" s="55"/>
      <c r="AF18" s="54"/>
      <c r="AG18" s="20"/>
      <c r="AH18" s="55"/>
      <c r="AI18" s="54"/>
      <c r="AJ18" s="20"/>
      <c r="AK18" s="55"/>
      <c r="AL18" s="54"/>
      <c r="AM18" s="20"/>
      <c r="AN18" s="55"/>
      <c r="AO18" s="54"/>
      <c r="AP18" s="20"/>
      <c r="AQ18" s="55"/>
    </row>
    <row r="19" spans="1:43" ht="15.75" x14ac:dyDescent="0.25">
      <c r="A19" s="19">
        <f t="shared" si="3"/>
        <v>17</v>
      </c>
      <c r="B19" s="11" t="str">
        <f>IF(реглист!C37="Б",реглист!B37,реглист!B38)</f>
        <v>Bass Hunters</v>
      </c>
      <c r="C19" s="11" t="str">
        <f>IF(реглист!D37="Б",реглист!C37,реглист!C38)</f>
        <v>Шевко Виталий</v>
      </c>
      <c r="D19" s="24">
        <f t="shared" si="0"/>
        <v>121</v>
      </c>
      <c r="E19" s="17">
        <f t="shared" si="1"/>
        <v>9</v>
      </c>
      <c r="F19" s="54">
        <v>11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55"/>
      <c r="U19" s="54"/>
      <c r="V19" s="20"/>
      <c r="W19" s="115"/>
      <c r="X19" s="115"/>
      <c r="Y19" s="55"/>
      <c r="Z19" s="54"/>
      <c r="AA19" s="20"/>
      <c r="AB19" s="55"/>
      <c r="AC19" s="54"/>
      <c r="AD19" s="20"/>
      <c r="AE19" s="55"/>
      <c r="AF19" s="54"/>
      <c r="AG19" s="20"/>
      <c r="AH19" s="55"/>
      <c r="AI19" s="54"/>
      <c r="AJ19" s="20"/>
      <c r="AK19" s="55"/>
      <c r="AL19" s="54"/>
      <c r="AM19" s="20"/>
      <c r="AN19" s="55"/>
      <c r="AO19" s="54"/>
      <c r="AP19" s="20"/>
      <c r="AQ19" s="55"/>
    </row>
    <row r="20" spans="1:43" ht="15.75" x14ac:dyDescent="0.25">
      <c r="A20" s="19">
        <f t="shared" si="3"/>
        <v>18</v>
      </c>
      <c r="B20" s="11" t="str">
        <f>IF(реглист!C39="Б",реглист!B39,реглист!B40)</f>
        <v>TotalSpin</v>
      </c>
      <c r="C20" s="11" t="str">
        <f>IF(реглист!D39="Б",реглист!C39,реглист!C40)</f>
        <v>Жуковский Александр</v>
      </c>
      <c r="D20" s="24">
        <f t="shared" si="0"/>
        <v>333.0625</v>
      </c>
      <c r="E20" s="17">
        <f t="shared" ref="E20:E35" si="4">E62</f>
        <v>5</v>
      </c>
      <c r="F20" s="54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55"/>
      <c r="U20" s="54">
        <v>36.5</v>
      </c>
      <c r="V20" s="20"/>
      <c r="W20" s="115"/>
      <c r="X20" s="115"/>
      <c r="Y20" s="55"/>
      <c r="Z20" s="54"/>
      <c r="AA20" s="20"/>
      <c r="AB20" s="55"/>
      <c r="AC20" s="54"/>
      <c r="AD20" s="20"/>
      <c r="AE20" s="55"/>
      <c r="AF20" s="54"/>
      <c r="AG20" s="20"/>
      <c r="AH20" s="55"/>
      <c r="AI20" s="54"/>
      <c r="AJ20" s="20"/>
      <c r="AK20" s="55"/>
      <c r="AL20" s="54"/>
      <c r="AM20" s="20"/>
      <c r="AN20" s="55"/>
      <c r="AO20" s="54"/>
      <c r="AP20" s="20"/>
      <c r="AQ20" s="55"/>
    </row>
    <row r="21" spans="1:43" ht="15.75" x14ac:dyDescent="0.25">
      <c r="A21" s="19">
        <f t="shared" si="3"/>
        <v>19</v>
      </c>
      <c r="B21" s="11" t="str">
        <f>IF(реглист!C41="Б",реглист!B41,реглист!B42)</f>
        <v>SB-FISHING</v>
      </c>
      <c r="C21" s="11" t="str">
        <f>IF(реглист!D41="Б",реглист!C41,реглист!C42)</f>
        <v xml:space="preserve">Болбас Тимофей </v>
      </c>
      <c r="D21" s="24">
        <f t="shared" si="0"/>
        <v>0</v>
      </c>
      <c r="E21" s="17">
        <f t="shared" si="4"/>
        <v>23</v>
      </c>
      <c r="F21" s="54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55"/>
      <c r="U21" s="54"/>
      <c r="V21" s="20"/>
      <c r="W21" s="115"/>
      <c r="X21" s="115"/>
      <c r="Y21" s="55"/>
      <c r="Z21" s="54"/>
      <c r="AA21" s="20"/>
      <c r="AB21" s="55"/>
      <c r="AC21" s="54"/>
      <c r="AD21" s="20"/>
      <c r="AE21" s="55"/>
      <c r="AF21" s="54"/>
      <c r="AG21" s="20"/>
      <c r="AH21" s="55"/>
      <c r="AI21" s="54"/>
      <c r="AJ21" s="20"/>
      <c r="AK21" s="55"/>
      <c r="AL21" s="54"/>
      <c r="AM21" s="20"/>
      <c r="AN21" s="55"/>
      <c r="AO21" s="54"/>
      <c r="AP21" s="20"/>
      <c r="AQ21" s="55"/>
    </row>
    <row r="22" spans="1:43" ht="15.75" x14ac:dyDescent="0.25">
      <c r="A22" s="19">
        <f t="shared" si="3"/>
        <v>20</v>
      </c>
      <c r="B22" s="11" t="str">
        <f>IF(реглист!C43="Б",реглист!B43,реглист!B44)</f>
        <v>Legion</v>
      </c>
      <c r="C22" s="11" t="str">
        <f>IF(реглист!D43="Б",реглист!C43,реглист!C44)</f>
        <v>Бойко Сергей</v>
      </c>
      <c r="D22" s="24">
        <f t="shared" si="0"/>
        <v>0</v>
      </c>
      <c r="E22" s="17">
        <f t="shared" si="4"/>
        <v>23</v>
      </c>
      <c r="F22" s="54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55"/>
      <c r="U22" s="54"/>
      <c r="V22" s="20"/>
      <c r="W22" s="115"/>
      <c r="X22" s="115"/>
      <c r="Y22" s="55"/>
      <c r="Z22" s="54"/>
      <c r="AA22" s="20"/>
      <c r="AB22" s="55"/>
      <c r="AC22" s="54"/>
      <c r="AD22" s="20"/>
      <c r="AE22" s="55"/>
      <c r="AF22" s="54"/>
      <c r="AG22" s="20"/>
      <c r="AH22" s="55"/>
      <c r="AI22" s="54"/>
      <c r="AJ22" s="20"/>
      <c r="AK22" s="55"/>
      <c r="AL22" s="54"/>
      <c r="AM22" s="20"/>
      <c r="AN22" s="55"/>
      <c r="AO22" s="54"/>
      <c r="AP22" s="20"/>
      <c r="AQ22" s="55"/>
    </row>
    <row r="23" spans="1:43" ht="15.75" x14ac:dyDescent="0.25">
      <c r="A23" s="19">
        <f t="shared" si="3"/>
        <v>21</v>
      </c>
      <c r="B23" s="11" t="str">
        <f>IF(реглист!C45="Б",реглист!B45,реглист!B46)</f>
        <v>ASpinnTeam</v>
      </c>
      <c r="C23" s="11" t="str">
        <f>IF(реглист!D45="Б",реглист!C45,реглист!C46)</f>
        <v>Вашкевич Александр</v>
      </c>
      <c r="D23" s="24">
        <f t="shared" si="0"/>
        <v>0</v>
      </c>
      <c r="E23" s="17">
        <f t="shared" si="4"/>
        <v>23</v>
      </c>
      <c r="F23" s="54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55"/>
      <c r="U23" s="54"/>
      <c r="V23" s="20"/>
      <c r="W23" s="115"/>
      <c r="X23" s="115"/>
      <c r="Y23" s="55"/>
      <c r="Z23" s="54"/>
      <c r="AA23" s="20"/>
      <c r="AB23" s="55"/>
      <c r="AC23" s="54"/>
      <c r="AD23" s="20"/>
      <c r="AE23" s="55"/>
      <c r="AF23" s="54"/>
      <c r="AG23" s="20"/>
      <c r="AH23" s="55"/>
      <c r="AI23" s="54"/>
      <c r="AJ23" s="20"/>
      <c r="AK23" s="55"/>
      <c r="AL23" s="54"/>
      <c r="AM23" s="20"/>
      <c r="AN23" s="55"/>
      <c r="AO23" s="54"/>
      <c r="AP23" s="20"/>
      <c r="AQ23" s="55"/>
    </row>
    <row r="24" spans="1:43" ht="15.75" x14ac:dyDescent="0.25">
      <c r="A24" s="19">
        <f t="shared" si="3"/>
        <v>22</v>
      </c>
      <c r="B24" s="11" t="str">
        <f>IF(реглист!C47="Б",реглист!B47,реглист!B48)</f>
        <v>nanobass</v>
      </c>
      <c r="C24" s="11" t="str">
        <f>IF(реглист!D47="Б",реглист!C47,реглист!C48)</f>
        <v>Мартынчук Михаил</v>
      </c>
      <c r="D24" s="24">
        <f t="shared" si="0"/>
        <v>0</v>
      </c>
      <c r="E24" s="17">
        <f t="shared" si="4"/>
        <v>23</v>
      </c>
      <c r="F24" s="54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55"/>
      <c r="U24" s="54"/>
      <c r="V24" s="20"/>
      <c r="W24" s="115"/>
      <c r="X24" s="115"/>
      <c r="Y24" s="55"/>
      <c r="Z24" s="54"/>
      <c r="AA24" s="20"/>
      <c r="AB24" s="55"/>
      <c r="AC24" s="54"/>
      <c r="AD24" s="20"/>
      <c r="AE24" s="55"/>
      <c r="AF24" s="54"/>
      <c r="AG24" s="20"/>
      <c r="AH24" s="55"/>
      <c r="AI24" s="54"/>
      <c r="AJ24" s="20"/>
      <c r="AK24" s="55"/>
      <c r="AL24" s="54"/>
      <c r="AM24" s="20"/>
      <c r="AN24" s="55"/>
      <c r="AO24" s="54"/>
      <c r="AP24" s="20"/>
      <c r="AQ24" s="55"/>
    </row>
    <row r="25" spans="1:43" ht="15.75" x14ac:dyDescent="0.25">
      <c r="A25" s="19">
        <f t="shared" si="3"/>
        <v>23</v>
      </c>
      <c r="B25" s="11">
        <f>IF(реглист!C49="Б",реглист!B49,реглист!B50)</f>
        <v>0</v>
      </c>
      <c r="C25" s="11">
        <f>IF(реглист!D49="Б",реглист!C49,реглист!C50)</f>
        <v>0</v>
      </c>
      <c r="D25" s="24">
        <f t="shared" si="0"/>
        <v>0</v>
      </c>
      <c r="E25" s="17">
        <f t="shared" si="4"/>
        <v>23</v>
      </c>
      <c r="F25" s="54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55"/>
      <c r="U25" s="54"/>
      <c r="V25" s="20"/>
      <c r="W25" s="115"/>
      <c r="X25" s="115"/>
      <c r="Y25" s="55"/>
      <c r="Z25" s="54"/>
      <c r="AA25" s="20"/>
      <c r="AB25" s="55"/>
      <c r="AC25" s="54"/>
      <c r="AD25" s="20"/>
      <c r="AE25" s="55"/>
      <c r="AF25" s="54"/>
      <c r="AG25" s="20"/>
      <c r="AH25" s="55"/>
      <c r="AI25" s="54"/>
      <c r="AJ25" s="20"/>
      <c r="AK25" s="55"/>
      <c r="AL25" s="54"/>
      <c r="AM25" s="20"/>
      <c r="AN25" s="55"/>
      <c r="AO25" s="54"/>
      <c r="AP25" s="20"/>
      <c r="AQ25" s="55"/>
    </row>
    <row r="26" spans="1:43" ht="15.75" x14ac:dyDescent="0.25">
      <c r="A26" s="19">
        <f t="shared" si="3"/>
        <v>24</v>
      </c>
      <c r="B26" s="11">
        <f>IF(реглист!C51="Б",реглист!B51,реглист!B52)</f>
        <v>0</v>
      </c>
      <c r="C26" s="11">
        <f>IF(реглист!D51="Б",реглист!C51,реглист!C52)</f>
        <v>0</v>
      </c>
      <c r="D26" s="24">
        <f t="shared" si="0"/>
        <v>0</v>
      </c>
      <c r="E26" s="17">
        <f t="shared" si="4"/>
        <v>23</v>
      </c>
      <c r="F26" s="54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55"/>
      <c r="U26" s="54"/>
      <c r="V26" s="20"/>
      <c r="W26" s="115"/>
      <c r="X26" s="115"/>
      <c r="Y26" s="55"/>
      <c r="Z26" s="54"/>
      <c r="AA26" s="20"/>
      <c r="AB26" s="55"/>
      <c r="AC26" s="54"/>
      <c r="AD26" s="20"/>
      <c r="AE26" s="55"/>
      <c r="AF26" s="54"/>
      <c r="AG26" s="20"/>
      <c r="AH26" s="55"/>
      <c r="AI26" s="54"/>
      <c r="AJ26" s="20"/>
      <c r="AK26" s="55"/>
      <c r="AL26" s="54"/>
      <c r="AM26" s="20"/>
      <c r="AN26" s="55"/>
      <c r="AO26" s="54"/>
      <c r="AP26" s="20"/>
      <c r="AQ26" s="55"/>
    </row>
    <row r="27" spans="1:43" ht="15.75" x14ac:dyDescent="0.25">
      <c r="A27" s="19">
        <f t="shared" si="3"/>
        <v>25</v>
      </c>
      <c r="B27" s="11">
        <f>IF(реглист!C53="Б",реглист!B53,реглист!B54)</f>
        <v>0</v>
      </c>
      <c r="C27" s="11">
        <f>IF(реглист!D53="Б",реглист!C53,реглист!C54)</f>
        <v>0</v>
      </c>
      <c r="D27" s="24">
        <f t="shared" si="0"/>
        <v>0</v>
      </c>
      <c r="E27" s="17">
        <f t="shared" si="4"/>
        <v>23</v>
      </c>
      <c r="F27" s="54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55"/>
      <c r="U27" s="54"/>
      <c r="V27" s="20"/>
      <c r="W27" s="115"/>
      <c r="X27" s="115"/>
      <c r="Y27" s="55"/>
      <c r="Z27" s="54"/>
      <c r="AA27" s="20"/>
      <c r="AB27" s="55"/>
      <c r="AC27" s="54"/>
      <c r="AD27" s="20"/>
      <c r="AE27" s="55"/>
      <c r="AF27" s="54"/>
      <c r="AG27" s="20"/>
      <c r="AH27" s="55"/>
      <c r="AI27" s="54"/>
      <c r="AJ27" s="20"/>
      <c r="AK27" s="55"/>
      <c r="AL27" s="54"/>
      <c r="AM27" s="20"/>
      <c r="AN27" s="55"/>
      <c r="AO27" s="54"/>
      <c r="AP27" s="20"/>
      <c r="AQ27" s="55"/>
    </row>
    <row r="28" spans="1:43" ht="15.75" x14ac:dyDescent="0.25">
      <c r="A28" s="19">
        <f t="shared" si="3"/>
        <v>26</v>
      </c>
      <c r="B28" s="11">
        <f>IF(реглист!C55="Б",реглист!B55,реглист!B56)</f>
        <v>0</v>
      </c>
      <c r="C28" s="11">
        <f>IF(реглист!D55="Б",реглист!C55,реглист!C56)</f>
        <v>0</v>
      </c>
      <c r="D28" s="24">
        <f t="shared" si="0"/>
        <v>0</v>
      </c>
      <c r="E28" s="17">
        <f t="shared" si="4"/>
        <v>23</v>
      </c>
      <c r="F28" s="54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55"/>
      <c r="U28" s="54"/>
      <c r="V28" s="20"/>
      <c r="W28" s="115"/>
      <c r="X28" s="115"/>
      <c r="Y28" s="55"/>
      <c r="Z28" s="54"/>
      <c r="AA28" s="20"/>
      <c r="AB28" s="55"/>
      <c r="AC28" s="54"/>
      <c r="AD28" s="20"/>
      <c r="AE28" s="55"/>
      <c r="AF28" s="54"/>
      <c r="AG28" s="20"/>
      <c r="AH28" s="55"/>
      <c r="AI28" s="54"/>
      <c r="AJ28" s="20"/>
      <c r="AK28" s="55"/>
      <c r="AL28" s="54"/>
      <c r="AM28" s="20"/>
      <c r="AN28" s="55"/>
      <c r="AO28" s="54"/>
      <c r="AP28" s="20"/>
      <c r="AQ28" s="55"/>
    </row>
    <row r="29" spans="1:43" ht="15.75" x14ac:dyDescent="0.25">
      <c r="A29" s="19">
        <f t="shared" si="3"/>
        <v>27</v>
      </c>
      <c r="B29" s="11">
        <f>IF(реглист!C57="Б",реглист!B57,реглист!B58)</f>
        <v>0</v>
      </c>
      <c r="C29" s="11">
        <f>IF(реглист!D57="Б",реглист!C57,реглист!C58)</f>
        <v>0</v>
      </c>
      <c r="D29" s="24">
        <f t="shared" si="0"/>
        <v>0</v>
      </c>
      <c r="E29" s="17">
        <f t="shared" si="4"/>
        <v>23</v>
      </c>
      <c r="F29" s="54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55"/>
      <c r="U29" s="54"/>
      <c r="V29" s="20"/>
      <c r="W29" s="115"/>
      <c r="X29" s="115"/>
      <c r="Y29" s="55"/>
      <c r="Z29" s="54"/>
      <c r="AA29" s="20"/>
      <c r="AB29" s="55"/>
      <c r="AC29" s="54"/>
      <c r="AD29" s="20"/>
      <c r="AE29" s="55"/>
      <c r="AF29" s="54"/>
      <c r="AG29" s="20"/>
      <c r="AH29" s="55"/>
      <c r="AI29" s="54"/>
      <c r="AJ29" s="20"/>
      <c r="AK29" s="55"/>
      <c r="AL29" s="54"/>
      <c r="AM29" s="20"/>
      <c r="AN29" s="55"/>
      <c r="AO29" s="54"/>
      <c r="AP29" s="20"/>
      <c r="AQ29" s="55"/>
    </row>
    <row r="30" spans="1:43" ht="15.75" x14ac:dyDescent="0.25">
      <c r="A30" s="19">
        <f t="shared" si="3"/>
        <v>28</v>
      </c>
      <c r="B30" s="11">
        <f>IF(реглист!C59="Б",реглист!B59,реглист!B60)</f>
        <v>0</v>
      </c>
      <c r="C30" s="11">
        <f>IF(реглист!D59="Б",реглист!C59,реглист!C60)</f>
        <v>0</v>
      </c>
      <c r="D30" s="24">
        <f t="shared" si="0"/>
        <v>0</v>
      </c>
      <c r="E30" s="17">
        <f t="shared" si="4"/>
        <v>23</v>
      </c>
      <c r="F30" s="54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55"/>
      <c r="U30" s="54"/>
      <c r="V30" s="20"/>
      <c r="W30" s="115"/>
      <c r="X30" s="115"/>
      <c r="Y30" s="55"/>
      <c r="Z30" s="54"/>
      <c r="AA30" s="20"/>
      <c r="AB30" s="55"/>
      <c r="AC30" s="54"/>
      <c r="AD30" s="20"/>
      <c r="AE30" s="55"/>
      <c r="AF30" s="54"/>
      <c r="AG30" s="20"/>
      <c r="AH30" s="55"/>
      <c r="AI30" s="54"/>
      <c r="AJ30" s="20"/>
      <c r="AK30" s="55"/>
      <c r="AL30" s="54"/>
      <c r="AM30" s="20"/>
      <c r="AN30" s="55"/>
      <c r="AO30" s="54"/>
      <c r="AP30" s="20"/>
      <c r="AQ30" s="55"/>
    </row>
    <row r="31" spans="1:43" ht="15.75" x14ac:dyDescent="0.25">
      <c r="A31" s="19">
        <f t="shared" si="3"/>
        <v>29</v>
      </c>
      <c r="B31" s="11">
        <f>IF(реглист!C61="Б",реглист!B61,реглист!B62)</f>
        <v>0</v>
      </c>
      <c r="C31" s="11">
        <f>IF(реглист!D61="Б",реглист!C61,реглист!C62)</f>
        <v>0</v>
      </c>
      <c r="D31" s="24">
        <f t="shared" si="0"/>
        <v>0</v>
      </c>
      <c r="E31" s="17">
        <f t="shared" si="4"/>
        <v>23</v>
      </c>
      <c r="F31" s="54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55"/>
      <c r="U31" s="54"/>
      <c r="V31" s="20"/>
      <c r="W31" s="115"/>
      <c r="X31" s="115"/>
      <c r="Y31" s="55"/>
      <c r="Z31" s="54"/>
      <c r="AA31" s="20"/>
      <c r="AB31" s="55"/>
      <c r="AC31" s="54"/>
      <c r="AD31" s="20"/>
      <c r="AE31" s="55"/>
      <c r="AF31" s="54"/>
      <c r="AG31" s="20"/>
      <c r="AH31" s="55"/>
      <c r="AI31" s="54"/>
      <c r="AJ31" s="20"/>
      <c r="AK31" s="55"/>
      <c r="AL31" s="54"/>
      <c r="AM31" s="20"/>
      <c r="AN31" s="55"/>
      <c r="AO31" s="54"/>
      <c r="AP31" s="20"/>
      <c r="AQ31" s="55"/>
    </row>
    <row r="32" spans="1:43" ht="15.75" x14ac:dyDescent="0.25">
      <c r="A32" s="19">
        <f t="shared" si="3"/>
        <v>30</v>
      </c>
      <c r="B32" s="11">
        <f>IF(реглист!C63="Б",реглист!B63,реглист!B64)</f>
        <v>0</v>
      </c>
      <c r="C32" s="11">
        <f>IF(реглист!D63="Б",реглист!C63,реглист!C64)</f>
        <v>0</v>
      </c>
      <c r="D32" s="24">
        <f t="shared" si="0"/>
        <v>0</v>
      </c>
      <c r="E32" s="17">
        <f t="shared" si="4"/>
        <v>23</v>
      </c>
      <c r="F32" s="54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55"/>
      <c r="U32" s="54"/>
      <c r="V32" s="20"/>
      <c r="W32" s="115"/>
      <c r="X32" s="115"/>
      <c r="Y32" s="55"/>
      <c r="Z32" s="54"/>
      <c r="AA32" s="20"/>
      <c r="AB32" s="55"/>
      <c r="AC32" s="54"/>
      <c r="AD32" s="20"/>
      <c r="AE32" s="55"/>
      <c r="AF32" s="54"/>
      <c r="AG32" s="20"/>
      <c r="AH32" s="55"/>
      <c r="AI32" s="54"/>
      <c r="AJ32" s="20"/>
      <c r="AK32" s="55"/>
      <c r="AL32" s="54"/>
      <c r="AM32" s="20"/>
      <c r="AN32" s="55"/>
      <c r="AO32" s="54"/>
      <c r="AP32" s="20"/>
      <c r="AQ32" s="55"/>
    </row>
    <row r="33" spans="1:43" ht="15.75" x14ac:dyDescent="0.25">
      <c r="A33" s="19">
        <f t="shared" si="3"/>
        <v>31</v>
      </c>
      <c r="B33" s="11">
        <f>IF(реглист!C65="Б",реглист!B65,реглист!B66)</f>
        <v>0</v>
      </c>
      <c r="C33" s="11">
        <f>IF(реглист!D65="Б",реглист!C65,реглист!C66)</f>
        <v>0</v>
      </c>
      <c r="D33" s="24">
        <f t="shared" si="0"/>
        <v>0</v>
      </c>
      <c r="E33" s="17">
        <f t="shared" si="4"/>
        <v>23</v>
      </c>
      <c r="F33" s="54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55"/>
      <c r="U33" s="54"/>
      <c r="V33" s="20"/>
      <c r="W33" s="115"/>
      <c r="X33" s="115"/>
      <c r="Y33" s="55"/>
      <c r="Z33" s="54"/>
      <c r="AA33" s="20"/>
      <c r="AB33" s="55"/>
      <c r="AC33" s="54"/>
      <c r="AD33" s="20"/>
      <c r="AE33" s="55"/>
      <c r="AF33" s="54"/>
      <c r="AG33" s="20"/>
      <c r="AH33" s="55"/>
      <c r="AI33" s="54"/>
      <c r="AJ33" s="20"/>
      <c r="AK33" s="55"/>
      <c r="AL33" s="54"/>
      <c r="AM33" s="20"/>
      <c r="AN33" s="55"/>
      <c r="AO33" s="54"/>
      <c r="AP33" s="20"/>
      <c r="AQ33" s="55"/>
    </row>
    <row r="34" spans="1:43" ht="15.75" x14ac:dyDescent="0.25">
      <c r="A34" s="19">
        <f t="shared" si="3"/>
        <v>32</v>
      </c>
      <c r="B34" s="11">
        <f>IF(реглист!C67="Б",реглист!B67,реглист!B68)</f>
        <v>0</v>
      </c>
      <c r="C34" s="11">
        <f>IF(реглист!D67="Б",реглист!C67,реглист!C68)</f>
        <v>0</v>
      </c>
      <c r="D34" s="24">
        <f t="shared" si="0"/>
        <v>0</v>
      </c>
      <c r="E34" s="17">
        <f t="shared" si="4"/>
        <v>23</v>
      </c>
      <c r="F34" s="54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55"/>
      <c r="U34" s="54"/>
      <c r="V34" s="20"/>
      <c r="W34" s="115"/>
      <c r="X34" s="115"/>
      <c r="Y34" s="55"/>
      <c r="Z34" s="54"/>
      <c r="AA34" s="20"/>
      <c r="AB34" s="55"/>
      <c r="AC34" s="54"/>
      <c r="AD34" s="20"/>
      <c r="AE34" s="55"/>
      <c r="AF34" s="54"/>
      <c r="AG34" s="20"/>
      <c r="AH34" s="55"/>
      <c r="AI34" s="54"/>
      <c r="AJ34" s="20"/>
      <c r="AK34" s="55"/>
      <c r="AL34" s="54"/>
      <c r="AM34" s="20"/>
      <c r="AN34" s="55"/>
      <c r="AO34" s="54"/>
      <c r="AP34" s="20"/>
      <c r="AQ34" s="55"/>
    </row>
    <row r="35" spans="1:43" ht="15.75" x14ac:dyDescent="0.25">
      <c r="A35" s="19">
        <f t="shared" si="3"/>
        <v>33</v>
      </c>
      <c r="B35" s="11">
        <f>IF(реглист!C69="Б",реглист!B69,реглист!B70)</f>
        <v>0</v>
      </c>
      <c r="C35" s="11">
        <f>IF(реглист!D69="Б",реглист!C69,реглист!C70)</f>
        <v>0</v>
      </c>
      <c r="D35" s="24">
        <f t="shared" si="0"/>
        <v>0</v>
      </c>
      <c r="E35" s="17">
        <f t="shared" si="4"/>
        <v>23</v>
      </c>
      <c r="F35" s="54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55"/>
      <c r="U35" s="54"/>
      <c r="V35" s="20"/>
      <c r="W35" s="115"/>
      <c r="X35" s="115"/>
      <c r="Y35" s="55"/>
      <c r="Z35" s="54"/>
      <c r="AA35" s="20"/>
      <c r="AB35" s="55"/>
      <c r="AC35" s="54"/>
      <c r="AD35" s="20"/>
      <c r="AE35" s="55"/>
      <c r="AF35" s="54"/>
      <c r="AG35" s="20"/>
      <c r="AH35" s="55"/>
      <c r="AI35" s="54"/>
      <c r="AJ35" s="20"/>
      <c r="AK35" s="55"/>
      <c r="AL35" s="54"/>
      <c r="AM35" s="20"/>
      <c r="AN35" s="55"/>
      <c r="AO35" s="54"/>
      <c r="AP35" s="20"/>
      <c r="AQ35" s="55"/>
    </row>
    <row r="36" spans="1:43" ht="15.75" x14ac:dyDescent="0.25">
      <c r="A36" s="19">
        <f t="shared" si="3"/>
        <v>34</v>
      </c>
      <c r="B36" s="11">
        <f>IF(реглист!C71="Б",реглист!B71,реглист!B72)</f>
        <v>0</v>
      </c>
      <c r="C36" s="11">
        <f>IF(реглист!D71="Б",реглист!C71,реглист!C72)</f>
        <v>0</v>
      </c>
      <c r="D36" s="24">
        <f t="shared" si="0"/>
        <v>0</v>
      </c>
      <c r="E36" s="17">
        <f t="shared" ref="E36:E41" si="5">E78</f>
        <v>23</v>
      </c>
      <c r="F36" s="54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55"/>
      <c r="U36" s="54"/>
      <c r="V36" s="20"/>
      <c r="W36" s="115"/>
      <c r="X36" s="115"/>
      <c r="Y36" s="55"/>
      <c r="Z36" s="54"/>
      <c r="AA36" s="20"/>
      <c r="AB36" s="55"/>
      <c r="AC36" s="54"/>
      <c r="AD36" s="20"/>
      <c r="AE36" s="55"/>
      <c r="AF36" s="54"/>
      <c r="AG36" s="20"/>
      <c r="AH36" s="55"/>
      <c r="AI36" s="54"/>
      <c r="AJ36" s="20"/>
      <c r="AK36" s="55"/>
      <c r="AL36" s="54"/>
      <c r="AM36" s="20"/>
      <c r="AN36" s="55"/>
      <c r="AO36" s="54"/>
      <c r="AP36" s="20"/>
      <c r="AQ36" s="55"/>
    </row>
    <row r="37" spans="1:43" ht="15.75" x14ac:dyDescent="0.25">
      <c r="A37" s="19">
        <f t="shared" si="3"/>
        <v>35</v>
      </c>
      <c r="B37" s="11">
        <f>IF(реглист!C73="Б",реглист!B73,реглист!B74)</f>
        <v>0</v>
      </c>
      <c r="C37" s="11">
        <f>IF(реглист!D73="Б",реглист!C73,реглист!C74)</f>
        <v>0</v>
      </c>
      <c r="D37" s="24">
        <f t="shared" si="0"/>
        <v>0</v>
      </c>
      <c r="E37" s="17">
        <f t="shared" si="5"/>
        <v>23</v>
      </c>
      <c r="F37" s="54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55"/>
      <c r="U37" s="54"/>
      <c r="V37" s="20"/>
      <c r="W37" s="115"/>
      <c r="X37" s="115"/>
      <c r="Y37" s="55"/>
      <c r="Z37" s="54"/>
      <c r="AA37" s="20"/>
      <c r="AB37" s="55"/>
      <c r="AC37" s="54"/>
      <c r="AD37" s="20"/>
      <c r="AE37" s="55"/>
      <c r="AF37" s="54"/>
      <c r="AG37" s="20"/>
      <c r="AH37" s="55"/>
      <c r="AI37" s="54"/>
      <c r="AJ37" s="20"/>
      <c r="AK37" s="55"/>
      <c r="AL37" s="54"/>
      <c r="AM37" s="20"/>
      <c r="AN37" s="55"/>
      <c r="AO37" s="54"/>
      <c r="AP37" s="20"/>
      <c r="AQ37" s="55"/>
    </row>
    <row r="38" spans="1:43" ht="15.75" x14ac:dyDescent="0.25">
      <c r="A38" s="19">
        <f t="shared" si="3"/>
        <v>36</v>
      </c>
      <c r="B38" s="11">
        <f>IF(реглист!C75="Б",реглист!B75,реглист!B76)</f>
        <v>0</v>
      </c>
      <c r="C38" s="11">
        <f>IF(реглист!D75="Б",реглист!C75,реглист!C76)</f>
        <v>0</v>
      </c>
      <c r="D38" s="24">
        <f t="shared" si="0"/>
        <v>0</v>
      </c>
      <c r="E38" s="17">
        <f t="shared" si="5"/>
        <v>23</v>
      </c>
      <c r="F38" s="54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55"/>
      <c r="U38" s="54"/>
      <c r="V38" s="20"/>
      <c r="W38" s="115"/>
      <c r="X38" s="115"/>
      <c r="Y38" s="55"/>
      <c r="Z38" s="54"/>
      <c r="AA38" s="20"/>
      <c r="AB38" s="55"/>
      <c r="AC38" s="54"/>
      <c r="AD38" s="20"/>
      <c r="AE38" s="55"/>
      <c r="AF38" s="54"/>
      <c r="AG38" s="20"/>
      <c r="AH38" s="55"/>
      <c r="AI38" s="54"/>
      <c r="AJ38" s="20"/>
      <c r="AK38" s="55"/>
      <c r="AL38" s="54"/>
      <c r="AM38" s="20"/>
      <c r="AN38" s="55"/>
      <c r="AO38" s="54"/>
      <c r="AP38" s="20"/>
      <c r="AQ38" s="55"/>
    </row>
    <row r="39" spans="1:43" ht="15.75" x14ac:dyDescent="0.25">
      <c r="A39" s="19">
        <f t="shared" si="3"/>
        <v>37</v>
      </c>
      <c r="B39" s="11">
        <f>IF(реглист!C77="Б",реглист!B77,реглист!B78)</f>
        <v>0</v>
      </c>
      <c r="C39" s="11">
        <f>IF(реглист!D77="Б",реглист!C77,реглист!C78)</f>
        <v>0</v>
      </c>
      <c r="D39" s="24">
        <f t="shared" si="0"/>
        <v>0</v>
      </c>
      <c r="E39" s="17">
        <f t="shared" si="5"/>
        <v>23</v>
      </c>
      <c r="F39" s="54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55"/>
      <c r="U39" s="54"/>
      <c r="V39" s="20"/>
      <c r="W39" s="115"/>
      <c r="X39" s="115"/>
      <c r="Y39" s="55"/>
      <c r="Z39" s="54"/>
      <c r="AA39" s="20"/>
      <c r="AB39" s="55"/>
      <c r="AC39" s="54"/>
      <c r="AD39" s="20"/>
      <c r="AE39" s="55"/>
      <c r="AF39" s="54"/>
      <c r="AG39" s="20"/>
      <c r="AH39" s="55"/>
      <c r="AI39" s="54"/>
      <c r="AJ39" s="20"/>
      <c r="AK39" s="55"/>
      <c r="AL39" s="54"/>
      <c r="AM39" s="20"/>
      <c r="AN39" s="55"/>
      <c r="AO39" s="54"/>
      <c r="AP39" s="20"/>
      <c r="AQ39" s="55"/>
    </row>
    <row r="40" spans="1:43" ht="15.75" x14ac:dyDescent="0.25">
      <c r="A40" s="19">
        <f t="shared" si="3"/>
        <v>38</v>
      </c>
      <c r="B40" s="11">
        <f>IF(реглист!C79="Б",реглист!B79,реглист!B80)</f>
        <v>0</v>
      </c>
      <c r="C40" s="11">
        <f>IF(реглист!D79="Б",реглист!C79,реглист!C80)</f>
        <v>0</v>
      </c>
      <c r="D40" s="24">
        <f t="shared" si="0"/>
        <v>0</v>
      </c>
      <c r="E40" s="17">
        <f t="shared" si="5"/>
        <v>23</v>
      </c>
      <c r="F40" s="54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55"/>
      <c r="U40" s="54"/>
      <c r="V40" s="20"/>
      <c r="W40" s="115"/>
      <c r="X40" s="115"/>
      <c r="Y40" s="55"/>
      <c r="Z40" s="54"/>
      <c r="AA40" s="20"/>
      <c r="AB40" s="55"/>
      <c r="AC40" s="54"/>
      <c r="AD40" s="20"/>
      <c r="AE40" s="55"/>
      <c r="AF40" s="54"/>
      <c r="AG40" s="20"/>
      <c r="AH40" s="55"/>
      <c r="AI40" s="54"/>
      <c r="AJ40" s="20"/>
      <c r="AK40" s="55"/>
      <c r="AL40" s="54"/>
      <c r="AM40" s="20"/>
      <c r="AN40" s="55"/>
      <c r="AO40" s="54"/>
      <c r="AP40" s="20"/>
      <c r="AQ40" s="55"/>
    </row>
    <row r="41" spans="1:43" ht="16.5" thickBot="1" x14ac:dyDescent="0.3">
      <c r="A41" s="19">
        <f t="shared" si="3"/>
        <v>39</v>
      </c>
      <c r="B41" s="11">
        <f>IF(реглист!C81="Б",реглист!B81,реглист!B82)</f>
        <v>0</v>
      </c>
      <c r="C41" s="11">
        <f>IF(реглист!D81="Б",реглист!C81,реглист!C82)</f>
        <v>0</v>
      </c>
      <c r="D41" s="24">
        <f t="shared" si="0"/>
        <v>0</v>
      </c>
      <c r="E41" s="17">
        <f t="shared" si="5"/>
        <v>23</v>
      </c>
      <c r="F41" s="56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8"/>
      <c r="U41" s="56"/>
      <c r="V41" s="57"/>
      <c r="W41" s="116"/>
      <c r="X41" s="116"/>
      <c r="Y41" s="58"/>
      <c r="Z41" s="56"/>
      <c r="AA41" s="57"/>
      <c r="AB41" s="58"/>
      <c r="AC41" s="56"/>
      <c r="AD41" s="57"/>
      <c r="AE41" s="58"/>
      <c r="AF41" s="56"/>
      <c r="AG41" s="57"/>
      <c r="AH41" s="58"/>
      <c r="AI41" s="56"/>
      <c r="AJ41" s="57"/>
      <c r="AK41" s="58"/>
      <c r="AL41" s="56"/>
      <c r="AM41" s="57"/>
      <c r="AN41" s="58"/>
      <c r="AO41" s="56"/>
      <c r="AP41" s="57"/>
      <c r="AQ41" s="58"/>
    </row>
    <row r="42" spans="1:43" ht="16.5" thickBot="1" x14ac:dyDescent="0.3">
      <c r="C42" s="82" t="s">
        <v>61</v>
      </c>
      <c r="D42" s="82"/>
      <c r="E42" s="83"/>
      <c r="F42" s="23">
        <f>AVERAGE(F3:O41)</f>
        <v>16.045454545454547</v>
      </c>
      <c r="U42" s="23">
        <f>AVERAGE(U3:Y41)</f>
        <v>32.150000000000006</v>
      </c>
      <c r="Z42" s="23" t="e">
        <f>AVERAGE(Z3:AB41)</f>
        <v>#DIV/0!</v>
      </c>
      <c r="AC42" s="23" t="e">
        <f>AVERAGE(AC3:AE41)</f>
        <v>#DIV/0!</v>
      </c>
      <c r="AF42" s="23" t="e">
        <f>AVERAGE(AF3:AH41)</f>
        <v>#DIV/0!</v>
      </c>
      <c r="AI42" s="23" t="e">
        <f>AVERAGE(AI3:AK41)</f>
        <v>#DIV/0!</v>
      </c>
      <c r="AL42" s="23" t="e">
        <f>AVERAGE(AL3:AN41)</f>
        <v>#DIV/0!</v>
      </c>
    </row>
    <row r="43" spans="1:43" ht="16.5" hidden="1" customHeight="1" outlineLevel="1" x14ac:dyDescent="0.25">
      <c r="A43" s="72" t="s">
        <v>26</v>
      </c>
      <c r="B43" s="76" t="s">
        <v>1</v>
      </c>
      <c r="C43" s="76" t="s">
        <v>0</v>
      </c>
      <c r="D43" s="78" t="s">
        <v>60</v>
      </c>
      <c r="E43" s="80" t="s">
        <v>3</v>
      </c>
      <c r="F43" s="66" t="s">
        <v>2</v>
      </c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8"/>
    </row>
    <row r="44" spans="1:43" ht="15.75" hidden="1" customHeight="1" outlineLevel="1" thickBot="1" x14ac:dyDescent="0.3">
      <c r="A44" s="73"/>
      <c r="B44" s="77"/>
      <c r="C44" s="77"/>
      <c r="D44" s="79"/>
      <c r="E44" s="81"/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1"/>
    </row>
    <row r="45" spans="1:43" ht="15.75" hidden="1" outlineLevel="1" x14ac:dyDescent="0.25">
      <c r="A45" s="18">
        <v>1</v>
      </c>
      <c r="B45" s="28" t="str">
        <f>B3</f>
        <v>Vodomotorika TEAM</v>
      </c>
      <c r="C45" s="29" t="str">
        <f>C3</f>
        <v>Ставер Дмитрий</v>
      </c>
      <c r="D45" s="21">
        <f>SUM(F45:AQ45)</f>
        <v>0</v>
      </c>
      <c r="E45" s="3">
        <f>IF(D45&gt;0,RANK(D45,$D$45:$D$83),реглист!$C$88+1)</f>
        <v>23</v>
      </c>
      <c r="F45" s="21">
        <f t="shared" ref="F45:O60" si="6">POWER(F3,2)</f>
        <v>0</v>
      </c>
      <c r="G45" s="21">
        <f t="shared" si="6"/>
        <v>0</v>
      </c>
      <c r="H45" s="21">
        <f t="shared" si="6"/>
        <v>0</v>
      </c>
      <c r="I45" s="21">
        <f t="shared" si="6"/>
        <v>0</v>
      </c>
      <c r="J45" s="21">
        <f t="shared" si="6"/>
        <v>0</v>
      </c>
      <c r="K45" s="21">
        <f t="shared" si="6"/>
        <v>0</v>
      </c>
      <c r="L45" s="21">
        <f>POWER(L3,2)</f>
        <v>0</v>
      </c>
      <c r="M45" s="21">
        <f>POWER(M3,2)</f>
        <v>0</v>
      </c>
      <c r="N45" s="21">
        <f>POWER(N3,2)</f>
        <v>0</v>
      </c>
      <c r="O45" s="21">
        <f>POWER(O3,2)</f>
        <v>0</v>
      </c>
      <c r="P45" s="21">
        <f t="shared" ref="P45:T60" si="7">POWER(P3,2)</f>
        <v>0</v>
      </c>
      <c r="Q45" s="21">
        <f t="shared" si="7"/>
        <v>0</v>
      </c>
      <c r="R45" s="21">
        <f t="shared" si="7"/>
        <v>0</v>
      </c>
      <c r="S45" s="21">
        <f t="shared" si="7"/>
        <v>0</v>
      </c>
      <c r="T45" s="21">
        <f t="shared" si="7"/>
        <v>0</v>
      </c>
      <c r="U45" s="21">
        <f>IF(U3&gt;=45,POWER(U3,2),POWER(U3/2,2))</f>
        <v>0</v>
      </c>
      <c r="V45" s="21">
        <f t="shared" ref="V45:AB60" si="8">IF(V3&gt;=45,POWER(V3,2),POWER(V3/2,2))</f>
        <v>0</v>
      </c>
      <c r="W45" s="21"/>
      <c r="X45" s="21"/>
      <c r="Y45" s="21">
        <f t="shared" si="8"/>
        <v>0</v>
      </c>
      <c r="Z45" s="21">
        <f t="shared" si="8"/>
        <v>0</v>
      </c>
      <c r="AA45" s="21">
        <f t="shared" si="8"/>
        <v>0</v>
      </c>
      <c r="AB45" s="21">
        <f t="shared" si="8"/>
        <v>0</v>
      </c>
      <c r="AC45" s="21">
        <f>IF(AC3&gt;=40,POWER(AC3,2),POWER(AC3/2,2))</f>
        <v>0</v>
      </c>
      <c r="AD45" s="21">
        <f t="shared" ref="AD45:AE45" si="9">IF(AD3&gt;=40,POWER(AD3,2),POWER(AD3/2,2))</f>
        <v>0</v>
      </c>
      <c r="AE45" s="21">
        <f t="shared" si="9"/>
        <v>0</v>
      </c>
      <c r="AF45" s="21">
        <f>IF(AF3&gt;=30,POWER(AF3,2),POWER(AF3/2,2))</f>
        <v>0</v>
      </c>
      <c r="AG45" s="21">
        <f t="shared" ref="AG45:AN45" si="10">IF(AG3&gt;=30,POWER(AG3,2),POWER(AG3/2,2))</f>
        <v>0</v>
      </c>
      <c r="AH45" s="21">
        <f t="shared" si="10"/>
        <v>0</v>
      </c>
      <c r="AI45" s="21">
        <f t="shared" si="10"/>
        <v>0</v>
      </c>
      <c r="AJ45" s="21">
        <f t="shared" si="10"/>
        <v>0</v>
      </c>
      <c r="AK45" s="21">
        <f t="shared" si="10"/>
        <v>0</v>
      </c>
      <c r="AL45" s="21">
        <f t="shared" si="10"/>
        <v>0</v>
      </c>
      <c r="AM45" s="21">
        <f t="shared" si="10"/>
        <v>0</v>
      </c>
      <c r="AN45" s="21">
        <f t="shared" si="10"/>
        <v>0</v>
      </c>
      <c r="AO45" s="21">
        <f>IF(AO3&gt;=75,POWER(AO3,2),POWER(AO3/2,2))</f>
        <v>0</v>
      </c>
      <c r="AP45" s="21">
        <f>IF(AP3&gt;=75,POWER(AP3,2),POWER(AP3/2,2))</f>
        <v>0</v>
      </c>
      <c r="AQ45" s="21">
        <f>IF(AQ3&gt;=75,POWER(AQ3,2),POWER(AQ3/2,2))</f>
        <v>0</v>
      </c>
    </row>
    <row r="46" spans="1:43" ht="15.75" hidden="1" outlineLevel="1" x14ac:dyDescent="0.25">
      <c r="A46" s="19">
        <f>A45+1</f>
        <v>2</v>
      </c>
      <c r="B46" s="28" t="str">
        <f t="shared" ref="B46:C61" si="11">B4</f>
        <v>Трудовые резервы</v>
      </c>
      <c r="C46" s="29" t="str">
        <f t="shared" si="11"/>
        <v>Баранок Артём</v>
      </c>
      <c r="D46" s="21">
        <f>SUM(F46:AQ46)</f>
        <v>225</v>
      </c>
      <c r="E46" s="3">
        <f>IF(D46&gt;0,RANK(D46,$D$45:$D$83),реглист!$C$88+1)</f>
        <v>8</v>
      </c>
      <c r="F46" s="20">
        <f t="shared" si="6"/>
        <v>0</v>
      </c>
      <c r="G46" s="20">
        <f t="shared" si="6"/>
        <v>0</v>
      </c>
      <c r="H46" s="20">
        <f t="shared" si="6"/>
        <v>0</v>
      </c>
      <c r="I46" s="20">
        <f t="shared" si="6"/>
        <v>0</v>
      </c>
      <c r="J46" s="21">
        <f t="shared" si="6"/>
        <v>0</v>
      </c>
      <c r="K46" s="21">
        <f t="shared" si="6"/>
        <v>0</v>
      </c>
      <c r="L46" s="21">
        <f t="shared" si="6"/>
        <v>0</v>
      </c>
      <c r="M46" s="20">
        <f t="shared" si="6"/>
        <v>0</v>
      </c>
      <c r="N46" s="20">
        <f t="shared" si="6"/>
        <v>0</v>
      </c>
      <c r="O46" s="20">
        <f t="shared" si="6"/>
        <v>0</v>
      </c>
      <c r="P46" s="21">
        <f t="shared" si="7"/>
        <v>0</v>
      </c>
      <c r="Q46" s="21">
        <f t="shared" si="7"/>
        <v>0</v>
      </c>
      <c r="R46" s="21">
        <f t="shared" si="7"/>
        <v>0</v>
      </c>
      <c r="S46" s="21">
        <f t="shared" si="7"/>
        <v>0</v>
      </c>
      <c r="T46" s="21">
        <f t="shared" si="7"/>
        <v>0</v>
      </c>
      <c r="U46" s="21">
        <f t="shared" ref="U46:AB61" si="12">IF(U4&gt;=45,POWER(U4,2),POWER(U4/2,2))</f>
        <v>225</v>
      </c>
      <c r="V46" s="21">
        <f t="shared" si="12"/>
        <v>0</v>
      </c>
      <c r="W46" s="21"/>
      <c r="X46" s="21"/>
      <c r="Y46" s="21">
        <f t="shared" si="12"/>
        <v>0</v>
      </c>
      <c r="Z46" s="21">
        <f t="shared" si="8"/>
        <v>0</v>
      </c>
      <c r="AA46" s="21">
        <f t="shared" si="8"/>
        <v>0</v>
      </c>
      <c r="AB46" s="21">
        <f t="shared" si="8"/>
        <v>0</v>
      </c>
      <c r="AC46" s="21">
        <f t="shared" ref="AC46:AE61" si="13">IF(AC4&gt;=40,POWER(AC4,2),POWER(AC4/2,2))</f>
        <v>0</v>
      </c>
      <c r="AD46" s="21">
        <f t="shared" si="13"/>
        <v>0</v>
      </c>
      <c r="AE46" s="21">
        <f t="shared" si="13"/>
        <v>0</v>
      </c>
      <c r="AF46" s="21">
        <f t="shared" ref="AF46:AN61" si="14">IF(AF4&gt;=30,POWER(AF4,2),POWER(AF4/2,2))</f>
        <v>0</v>
      </c>
      <c r="AG46" s="21">
        <f t="shared" si="14"/>
        <v>0</v>
      </c>
      <c r="AH46" s="21">
        <f t="shared" si="14"/>
        <v>0</v>
      </c>
      <c r="AI46" s="21">
        <f t="shared" si="14"/>
        <v>0</v>
      </c>
      <c r="AJ46" s="21">
        <f t="shared" si="14"/>
        <v>0</v>
      </c>
      <c r="AK46" s="21">
        <f t="shared" si="14"/>
        <v>0</v>
      </c>
      <c r="AL46" s="21">
        <f t="shared" si="14"/>
        <v>0</v>
      </c>
      <c r="AM46" s="21">
        <f t="shared" si="14"/>
        <v>0</v>
      </c>
      <c r="AN46" s="21">
        <f t="shared" si="14"/>
        <v>0</v>
      </c>
      <c r="AO46" s="21">
        <f t="shared" ref="AO46:AQ61" si="15">IF(AO4&gt;=75,POWER(AO4,2),POWER(AO4/2,2))</f>
        <v>0</v>
      </c>
      <c r="AP46" s="21">
        <f t="shared" si="15"/>
        <v>0</v>
      </c>
      <c r="AQ46" s="21">
        <f t="shared" si="15"/>
        <v>0</v>
      </c>
    </row>
    <row r="47" spans="1:43" ht="15.75" hidden="1" outlineLevel="1" x14ac:dyDescent="0.25">
      <c r="A47" s="19">
        <f t="shared" ref="A47:A83" si="16">A46+1</f>
        <v>3</v>
      </c>
      <c r="B47" s="28" t="str">
        <f t="shared" si="11"/>
        <v>Poseidon</v>
      </c>
      <c r="C47" s="29" t="str">
        <f t="shared" si="11"/>
        <v>Чижонок Сергей</v>
      </c>
      <c r="D47" s="21">
        <f>SUM(F47:AQ47)</f>
        <v>268.95999999999998</v>
      </c>
      <c r="E47" s="3">
        <f>IF(D47&gt;0,RANK(D47,$D$45:$D$83),реглист!$C$88+1)</f>
        <v>6</v>
      </c>
      <c r="F47" s="20">
        <f t="shared" si="6"/>
        <v>268.95999999999998</v>
      </c>
      <c r="G47" s="20">
        <f t="shared" si="6"/>
        <v>0</v>
      </c>
      <c r="H47" s="20">
        <f t="shared" si="6"/>
        <v>0</v>
      </c>
      <c r="I47" s="20">
        <f t="shared" si="6"/>
        <v>0</v>
      </c>
      <c r="J47" s="21">
        <f t="shared" si="6"/>
        <v>0</v>
      </c>
      <c r="K47" s="21">
        <f t="shared" si="6"/>
        <v>0</v>
      </c>
      <c r="L47" s="21">
        <f t="shared" si="6"/>
        <v>0</v>
      </c>
      <c r="M47" s="20">
        <f t="shared" si="6"/>
        <v>0</v>
      </c>
      <c r="N47" s="20">
        <f t="shared" si="6"/>
        <v>0</v>
      </c>
      <c r="O47" s="20">
        <f t="shared" si="6"/>
        <v>0</v>
      </c>
      <c r="P47" s="21">
        <f t="shared" si="7"/>
        <v>0</v>
      </c>
      <c r="Q47" s="21">
        <f t="shared" si="7"/>
        <v>0</v>
      </c>
      <c r="R47" s="21">
        <f t="shared" si="7"/>
        <v>0</v>
      </c>
      <c r="S47" s="21">
        <f t="shared" si="7"/>
        <v>0</v>
      </c>
      <c r="T47" s="21">
        <f t="shared" si="7"/>
        <v>0</v>
      </c>
      <c r="U47" s="21">
        <f t="shared" si="12"/>
        <v>0</v>
      </c>
      <c r="V47" s="21">
        <f t="shared" si="12"/>
        <v>0</v>
      </c>
      <c r="W47" s="21"/>
      <c r="X47" s="21"/>
      <c r="Y47" s="21">
        <f t="shared" si="12"/>
        <v>0</v>
      </c>
      <c r="Z47" s="21">
        <f t="shared" si="8"/>
        <v>0</v>
      </c>
      <c r="AA47" s="21">
        <f t="shared" si="8"/>
        <v>0</v>
      </c>
      <c r="AB47" s="21">
        <f t="shared" si="8"/>
        <v>0</v>
      </c>
      <c r="AC47" s="21">
        <f t="shared" si="13"/>
        <v>0</v>
      </c>
      <c r="AD47" s="21">
        <f t="shared" si="13"/>
        <v>0</v>
      </c>
      <c r="AE47" s="21">
        <f t="shared" si="13"/>
        <v>0</v>
      </c>
      <c r="AF47" s="21">
        <f t="shared" si="14"/>
        <v>0</v>
      </c>
      <c r="AG47" s="21">
        <f t="shared" si="14"/>
        <v>0</v>
      </c>
      <c r="AH47" s="21">
        <f t="shared" si="14"/>
        <v>0</v>
      </c>
      <c r="AI47" s="21">
        <f t="shared" si="14"/>
        <v>0</v>
      </c>
      <c r="AJ47" s="21">
        <f t="shared" si="14"/>
        <v>0</v>
      </c>
      <c r="AK47" s="21">
        <f t="shared" si="14"/>
        <v>0</v>
      </c>
      <c r="AL47" s="21">
        <f t="shared" si="14"/>
        <v>0</v>
      </c>
      <c r="AM47" s="21">
        <f t="shared" si="14"/>
        <v>0</v>
      </c>
      <c r="AN47" s="21">
        <f t="shared" si="14"/>
        <v>0</v>
      </c>
      <c r="AO47" s="21">
        <f t="shared" si="15"/>
        <v>0</v>
      </c>
      <c r="AP47" s="21">
        <f t="shared" si="15"/>
        <v>0</v>
      </c>
      <c r="AQ47" s="21">
        <f t="shared" si="15"/>
        <v>0</v>
      </c>
    </row>
    <row r="48" spans="1:43" ht="15.75" hidden="1" outlineLevel="1" x14ac:dyDescent="0.25">
      <c r="A48" s="19">
        <f t="shared" si="16"/>
        <v>4</v>
      </c>
      <c r="B48" s="28" t="str">
        <f t="shared" si="11"/>
        <v>Peacock Bass</v>
      </c>
      <c r="C48" s="29" t="str">
        <f t="shared" si="11"/>
        <v>Дроздов Виталий</v>
      </c>
      <c r="D48" s="21">
        <f>SUM(F48:AQ48)</f>
        <v>514.73</v>
      </c>
      <c r="E48" s="3">
        <f>IF(D48&gt;0,RANK(D48,$D$45:$D$83),реглист!$C$88+1)</f>
        <v>3</v>
      </c>
      <c r="F48" s="20">
        <f t="shared" si="6"/>
        <v>161.29</v>
      </c>
      <c r="G48" s="20">
        <f t="shared" si="6"/>
        <v>353.44000000000005</v>
      </c>
      <c r="H48" s="20">
        <f t="shared" si="6"/>
        <v>0</v>
      </c>
      <c r="I48" s="20">
        <f t="shared" si="6"/>
        <v>0</v>
      </c>
      <c r="J48" s="21">
        <f t="shared" si="6"/>
        <v>0</v>
      </c>
      <c r="K48" s="21">
        <f t="shared" si="6"/>
        <v>0</v>
      </c>
      <c r="L48" s="21">
        <f t="shared" si="6"/>
        <v>0</v>
      </c>
      <c r="M48" s="20">
        <f t="shared" si="6"/>
        <v>0</v>
      </c>
      <c r="N48" s="20">
        <f t="shared" si="6"/>
        <v>0</v>
      </c>
      <c r="O48" s="20">
        <f t="shared" si="6"/>
        <v>0</v>
      </c>
      <c r="P48" s="21">
        <f t="shared" si="7"/>
        <v>0</v>
      </c>
      <c r="Q48" s="21">
        <f t="shared" si="7"/>
        <v>0</v>
      </c>
      <c r="R48" s="21">
        <f t="shared" si="7"/>
        <v>0</v>
      </c>
      <c r="S48" s="21">
        <f t="shared" si="7"/>
        <v>0</v>
      </c>
      <c r="T48" s="21">
        <f t="shared" si="7"/>
        <v>0</v>
      </c>
      <c r="U48" s="21">
        <f t="shared" si="12"/>
        <v>0</v>
      </c>
      <c r="V48" s="21">
        <f t="shared" si="12"/>
        <v>0</v>
      </c>
      <c r="W48" s="21"/>
      <c r="X48" s="21"/>
      <c r="Y48" s="21">
        <f t="shared" si="12"/>
        <v>0</v>
      </c>
      <c r="Z48" s="21">
        <f t="shared" si="8"/>
        <v>0</v>
      </c>
      <c r="AA48" s="21">
        <f t="shared" si="8"/>
        <v>0</v>
      </c>
      <c r="AB48" s="21">
        <f t="shared" si="8"/>
        <v>0</v>
      </c>
      <c r="AC48" s="21">
        <f t="shared" si="13"/>
        <v>0</v>
      </c>
      <c r="AD48" s="21">
        <f t="shared" si="13"/>
        <v>0</v>
      </c>
      <c r="AE48" s="21">
        <f t="shared" si="13"/>
        <v>0</v>
      </c>
      <c r="AF48" s="21">
        <f t="shared" si="14"/>
        <v>0</v>
      </c>
      <c r="AG48" s="21">
        <f t="shared" si="14"/>
        <v>0</v>
      </c>
      <c r="AH48" s="21">
        <f t="shared" si="14"/>
        <v>0</v>
      </c>
      <c r="AI48" s="21">
        <f t="shared" si="14"/>
        <v>0</v>
      </c>
      <c r="AJ48" s="21">
        <f t="shared" si="14"/>
        <v>0</v>
      </c>
      <c r="AK48" s="21">
        <f t="shared" si="14"/>
        <v>0</v>
      </c>
      <c r="AL48" s="21">
        <f t="shared" si="14"/>
        <v>0</v>
      </c>
      <c r="AM48" s="21">
        <f t="shared" si="14"/>
        <v>0</v>
      </c>
      <c r="AN48" s="21">
        <f t="shared" si="14"/>
        <v>0</v>
      </c>
      <c r="AO48" s="21">
        <f t="shared" si="15"/>
        <v>0</v>
      </c>
      <c r="AP48" s="21">
        <f t="shared" si="15"/>
        <v>0</v>
      </c>
      <c r="AQ48" s="21">
        <f t="shared" si="15"/>
        <v>0</v>
      </c>
    </row>
    <row r="49" spans="1:43" ht="15.75" hidden="1" outlineLevel="1" x14ac:dyDescent="0.25">
      <c r="A49" s="19">
        <f t="shared" si="16"/>
        <v>5</v>
      </c>
      <c r="B49" s="28" t="str">
        <f t="shared" si="11"/>
        <v>Old Roads Fishing</v>
      </c>
      <c r="C49" s="29" t="str">
        <f t="shared" si="11"/>
        <v xml:space="preserve">Чернышёв Егор </v>
      </c>
      <c r="D49" s="21">
        <f>SUM(F49:AQ49)</f>
        <v>0</v>
      </c>
      <c r="E49" s="3">
        <f>IF(D49&gt;0,RANK(D49,$D$45:$D$83),реглист!$C$88+1)</f>
        <v>23</v>
      </c>
      <c r="F49" s="20">
        <f t="shared" si="6"/>
        <v>0</v>
      </c>
      <c r="G49" s="20">
        <f t="shared" si="6"/>
        <v>0</v>
      </c>
      <c r="H49" s="20">
        <f t="shared" si="6"/>
        <v>0</v>
      </c>
      <c r="I49" s="20">
        <f t="shared" si="6"/>
        <v>0</v>
      </c>
      <c r="J49" s="21">
        <f t="shared" si="6"/>
        <v>0</v>
      </c>
      <c r="K49" s="21">
        <f t="shared" si="6"/>
        <v>0</v>
      </c>
      <c r="L49" s="21">
        <f t="shared" si="6"/>
        <v>0</v>
      </c>
      <c r="M49" s="20">
        <f t="shared" si="6"/>
        <v>0</v>
      </c>
      <c r="N49" s="20">
        <f t="shared" si="6"/>
        <v>0</v>
      </c>
      <c r="O49" s="20">
        <f t="shared" si="6"/>
        <v>0</v>
      </c>
      <c r="P49" s="21">
        <f t="shared" si="7"/>
        <v>0</v>
      </c>
      <c r="Q49" s="21">
        <f t="shared" si="7"/>
        <v>0</v>
      </c>
      <c r="R49" s="21">
        <f t="shared" si="7"/>
        <v>0</v>
      </c>
      <c r="S49" s="21">
        <f t="shared" si="7"/>
        <v>0</v>
      </c>
      <c r="T49" s="21">
        <f t="shared" si="7"/>
        <v>0</v>
      </c>
      <c r="U49" s="21">
        <f t="shared" si="12"/>
        <v>0</v>
      </c>
      <c r="V49" s="21">
        <f t="shared" si="12"/>
        <v>0</v>
      </c>
      <c r="W49" s="21"/>
      <c r="X49" s="21"/>
      <c r="Y49" s="21">
        <f t="shared" si="12"/>
        <v>0</v>
      </c>
      <c r="Z49" s="21">
        <f t="shared" si="8"/>
        <v>0</v>
      </c>
      <c r="AA49" s="21">
        <f t="shared" si="8"/>
        <v>0</v>
      </c>
      <c r="AB49" s="21">
        <f t="shared" si="8"/>
        <v>0</v>
      </c>
      <c r="AC49" s="21">
        <f t="shared" si="13"/>
        <v>0</v>
      </c>
      <c r="AD49" s="21">
        <f t="shared" si="13"/>
        <v>0</v>
      </c>
      <c r="AE49" s="21">
        <f t="shared" si="13"/>
        <v>0</v>
      </c>
      <c r="AF49" s="21">
        <f t="shared" si="14"/>
        <v>0</v>
      </c>
      <c r="AG49" s="21">
        <f t="shared" si="14"/>
        <v>0</v>
      </c>
      <c r="AH49" s="21">
        <f t="shared" si="14"/>
        <v>0</v>
      </c>
      <c r="AI49" s="21">
        <f t="shared" si="14"/>
        <v>0</v>
      </c>
      <c r="AJ49" s="21">
        <f t="shared" si="14"/>
        <v>0</v>
      </c>
      <c r="AK49" s="21">
        <f t="shared" si="14"/>
        <v>0</v>
      </c>
      <c r="AL49" s="21">
        <f t="shared" si="14"/>
        <v>0</v>
      </c>
      <c r="AM49" s="21">
        <f t="shared" si="14"/>
        <v>0</v>
      </c>
      <c r="AN49" s="21">
        <f t="shared" si="14"/>
        <v>0</v>
      </c>
      <c r="AO49" s="21">
        <f t="shared" si="15"/>
        <v>0</v>
      </c>
      <c r="AP49" s="21">
        <f t="shared" si="15"/>
        <v>0</v>
      </c>
      <c r="AQ49" s="21">
        <f t="shared" si="15"/>
        <v>0</v>
      </c>
    </row>
    <row r="50" spans="1:43" ht="15.75" hidden="1" outlineLevel="1" x14ac:dyDescent="0.25">
      <c r="A50" s="19">
        <f t="shared" si="16"/>
        <v>6</v>
      </c>
      <c r="B50" s="28" t="str">
        <f t="shared" si="11"/>
        <v>Gefest</v>
      </c>
      <c r="C50" s="29" t="str">
        <f t="shared" si="11"/>
        <v>Саган Сергей</v>
      </c>
      <c r="D50" s="21">
        <f>SUM(F50:AQ50)</f>
        <v>425.89</v>
      </c>
      <c r="E50" s="3">
        <f>IF(D50&gt;0,RANK(D50,$D$45:$D$83),реглист!$C$88+1)</f>
        <v>4</v>
      </c>
      <c r="F50" s="20">
        <f t="shared" si="6"/>
        <v>289</v>
      </c>
      <c r="G50" s="20">
        <f t="shared" si="6"/>
        <v>136.88999999999999</v>
      </c>
      <c r="H50" s="20">
        <f t="shared" si="6"/>
        <v>0</v>
      </c>
      <c r="I50" s="20">
        <f t="shared" si="6"/>
        <v>0</v>
      </c>
      <c r="J50" s="21">
        <f t="shared" si="6"/>
        <v>0</v>
      </c>
      <c r="K50" s="21">
        <f t="shared" si="6"/>
        <v>0</v>
      </c>
      <c r="L50" s="21">
        <f t="shared" si="6"/>
        <v>0</v>
      </c>
      <c r="M50" s="20">
        <f t="shared" si="6"/>
        <v>0</v>
      </c>
      <c r="N50" s="20">
        <f t="shared" si="6"/>
        <v>0</v>
      </c>
      <c r="O50" s="20">
        <f t="shared" si="6"/>
        <v>0</v>
      </c>
      <c r="P50" s="21">
        <f t="shared" si="7"/>
        <v>0</v>
      </c>
      <c r="Q50" s="21">
        <f t="shared" si="7"/>
        <v>0</v>
      </c>
      <c r="R50" s="21">
        <f t="shared" si="7"/>
        <v>0</v>
      </c>
      <c r="S50" s="21">
        <f t="shared" si="7"/>
        <v>0</v>
      </c>
      <c r="T50" s="21">
        <f t="shared" si="7"/>
        <v>0</v>
      </c>
      <c r="U50" s="21">
        <f t="shared" si="12"/>
        <v>0</v>
      </c>
      <c r="V50" s="21">
        <f t="shared" si="12"/>
        <v>0</v>
      </c>
      <c r="W50" s="21"/>
      <c r="X50" s="21"/>
      <c r="Y50" s="21">
        <f t="shared" si="12"/>
        <v>0</v>
      </c>
      <c r="Z50" s="21">
        <f t="shared" si="8"/>
        <v>0</v>
      </c>
      <c r="AA50" s="21">
        <f t="shared" si="8"/>
        <v>0</v>
      </c>
      <c r="AB50" s="21">
        <f t="shared" si="8"/>
        <v>0</v>
      </c>
      <c r="AC50" s="21">
        <f t="shared" si="13"/>
        <v>0</v>
      </c>
      <c r="AD50" s="21">
        <f t="shared" si="13"/>
        <v>0</v>
      </c>
      <c r="AE50" s="21">
        <f t="shared" si="13"/>
        <v>0</v>
      </c>
      <c r="AF50" s="21">
        <f t="shared" si="14"/>
        <v>0</v>
      </c>
      <c r="AG50" s="21">
        <f t="shared" si="14"/>
        <v>0</v>
      </c>
      <c r="AH50" s="21">
        <f t="shared" si="14"/>
        <v>0</v>
      </c>
      <c r="AI50" s="21">
        <f t="shared" si="14"/>
        <v>0</v>
      </c>
      <c r="AJ50" s="21">
        <f t="shared" si="14"/>
        <v>0</v>
      </c>
      <c r="AK50" s="21">
        <f t="shared" si="14"/>
        <v>0</v>
      </c>
      <c r="AL50" s="21">
        <f t="shared" si="14"/>
        <v>0</v>
      </c>
      <c r="AM50" s="21">
        <f t="shared" si="14"/>
        <v>0</v>
      </c>
      <c r="AN50" s="21">
        <f t="shared" si="14"/>
        <v>0</v>
      </c>
      <c r="AO50" s="21">
        <f t="shared" si="15"/>
        <v>0</v>
      </c>
      <c r="AP50" s="21">
        <f t="shared" si="15"/>
        <v>0</v>
      </c>
      <c r="AQ50" s="21">
        <f t="shared" si="15"/>
        <v>0</v>
      </c>
    </row>
    <row r="51" spans="1:43" ht="15.75" hidden="1" outlineLevel="1" x14ac:dyDescent="0.25">
      <c r="A51" s="19">
        <f t="shared" si="16"/>
        <v>7</v>
      </c>
      <c r="B51" s="28" t="str">
        <f t="shared" si="11"/>
        <v>West Fishing</v>
      </c>
      <c r="C51" s="29" t="str">
        <f t="shared" si="11"/>
        <v>Золотарь Андрей</v>
      </c>
      <c r="D51" s="21">
        <f>SUM(F51:AQ51)</f>
        <v>0</v>
      </c>
      <c r="E51" s="3">
        <f>IF(D51&gt;0,RANK(D51,$D$45:$D$83),реглист!$C$88+1)</f>
        <v>23</v>
      </c>
      <c r="F51" s="20">
        <f t="shared" si="6"/>
        <v>0</v>
      </c>
      <c r="G51" s="20">
        <f t="shared" si="6"/>
        <v>0</v>
      </c>
      <c r="H51" s="20">
        <f t="shared" si="6"/>
        <v>0</v>
      </c>
      <c r="I51" s="20">
        <f t="shared" si="6"/>
        <v>0</v>
      </c>
      <c r="J51" s="21">
        <f t="shared" si="6"/>
        <v>0</v>
      </c>
      <c r="K51" s="21">
        <f t="shared" si="6"/>
        <v>0</v>
      </c>
      <c r="L51" s="21">
        <f t="shared" si="6"/>
        <v>0</v>
      </c>
      <c r="M51" s="20">
        <f t="shared" si="6"/>
        <v>0</v>
      </c>
      <c r="N51" s="20">
        <f t="shared" si="6"/>
        <v>0</v>
      </c>
      <c r="O51" s="20">
        <f t="shared" si="6"/>
        <v>0</v>
      </c>
      <c r="P51" s="21">
        <f t="shared" si="7"/>
        <v>0</v>
      </c>
      <c r="Q51" s="21">
        <f t="shared" si="7"/>
        <v>0</v>
      </c>
      <c r="R51" s="21">
        <f t="shared" si="7"/>
        <v>0</v>
      </c>
      <c r="S51" s="21">
        <f t="shared" si="7"/>
        <v>0</v>
      </c>
      <c r="T51" s="21">
        <f t="shared" si="7"/>
        <v>0</v>
      </c>
      <c r="U51" s="21">
        <f t="shared" si="12"/>
        <v>0</v>
      </c>
      <c r="V51" s="21">
        <f t="shared" si="12"/>
        <v>0</v>
      </c>
      <c r="W51" s="21"/>
      <c r="X51" s="21"/>
      <c r="Y51" s="21">
        <f t="shared" si="12"/>
        <v>0</v>
      </c>
      <c r="Z51" s="21">
        <f t="shared" si="8"/>
        <v>0</v>
      </c>
      <c r="AA51" s="21">
        <f t="shared" si="8"/>
        <v>0</v>
      </c>
      <c r="AB51" s="21">
        <f t="shared" si="8"/>
        <v>0</v>
      </c>
      <c r="AC51" s="21">
        <f t="shared" si="13"/>
        <v>0</v>
      </c>
      <c r="AD51" s="21">
        <f t="shared" si="13"/>
        <v>0</v>
      </c>
      <c r="AE51" s="21">
        <f t="shared" si="13"/>
        <v>0</v>
      </c>
      <c r="AF51" s="21">
        <f t="shared" si="14"/>
        <v>0</v>
      </c>
      <c r="AG51" s="21">
        <f t="shared" si="14"/>
        <v>0</v>
      </c>
      <c r="AH51" s="21">
        <f t="shared" si="14"/>
        <v>0</v>
      </c>
      <c r="AI51" s="21">
        <f t="shared" si="14"/>
        <v>0</v>
      </c>
      <c r="AJ51" s="21">
        <f t="shared" si="14"/>
        <v>0</v>
      </c>
      <c r="AK51" s="21">
        <f t="shared" si="14"/>
        <v>0</v>
      </c>
      <c r="AL51" s="21">
        <f t="shared" si="14"/>
        <v>0</v>
      </c>
      <c r="AM51" s="21">
        <f t="shared" si="14"/>
        <v>0</v>
      </c>
      <c r="AN51" s="21">
        <f t="shared" si="14"/>
        <v>0</v>
      </c>
      <c r="AO51" s="21">
        <f t="shared" si="15"/>
        <v>0</v>
      </c>
      <c r="AP51" s="21">
        <f t="shared" si="15"/>
        <v>0</v>
      </c>
      <c r="AQ51" s="21">
        <f t="shared" si="15"/>
        <v>0</v>
      </c>
    </row>
    <row r="52" spans="1:43" ht="15.75" hidden="1" outlineLevel="1" x14ac:dyDescent="0.25">
      <c r="A52" s="19">
        <f t="shared" si="16"/>
        <v>8</v>
      </c>
      <c r="B52" s="28" t="str">
        <f t="shared" si="11"/>
        <v>Dream Team</v>
      </c>
      <c r="C52" s="29" t="str">
        <f t="shared" si="11"/>
        <v>Золотухин Александр</v>
      </c>
      <c r="D52" s="21">
        <f>SUM(F52:AQ52)</f>
        <v>0</v>
      </c>
      <c r="E52" s="3">
        <f>IF(D52&gt;0,RANK(D52,$D$45:$D$83),реглист!$C$88+1)</f>
        <v>23</v>
      </c>
      <c r="F52" s="20">
        <f t="shared" si="6"/>
        <v>0</v>
      </c>
      <c r="G52" s="20">
        <f t="shared" si="6"/>
        <v>0</v>
      </c>
      <c r="H52" s="20">
        <f t="shared" si="6"/>
        <v>0</v>
      </c>
      <c r="I52" s="20">
        <f t="shared" si="6"/>
        <v>0</v>
      </c>
      <c r="J52" s="21">
        <f t="shared" si="6"/>
        <v>0</v>
      </c>
      <c r="K52" s="21">
        <f t="shared" si="6"/>
        <v>0</v>
      </c>
      <c r="L52" s="21">
        <f t="shared" si="6"/>
        <v>0</v>
      </c>
      <c r="M52" s="20">
        <f t="shared" si="6"/>
        <v>0</v>
      </c>
      <c r="N52" s="20">
        <f t="shared" si="6"/>
        <v>0</v>
      </c>
      <c r="O52" s="20">
        <f t="shared" si="6"/>
        <v>0</v>
      </c>
      <c r="P52" s="21">
        <f t="shared" si="7"/>
        <v>0</v>
      </c>
      <c r="Q52" s="21">
        <f t="shared" si="7"/>
        <v>0</v>
      </c>
      <c r="R52" s="21">
        <f t="shared" si="7"/>
        <v>0</v>
      </c>
      <c r="S52" s="21">
        <f t="shared" si="7"/>
        <v>0</v>
      </c>
      <c r="T52" s="21">
        <f t="shared" si="7"/>
        <v>0</v>
      </c>
      <c r="U52" s="21">
        <f t="shared" si="12"/>
        <v>0</v>
      </c>
      <c r="V52" s="21">
        <f t="shared" si="12"/>
        <v>0</v>
      </c>
      <c r="W52" s="21"/>
      <c r="X52" s="21"/>
      <c r="Y52" s="21">
        <f t="shared" si="12"/>
        <v>0</v>
      </c>
      <c r="Z52" s="21">
        <f t="shared" si="8"/>
        <v>0</v>
      </c>
      <c r="AA52" s="21">
        <f t="shared" si="8"/>
        <v>0</v>
      </c>
      <c r="AB52" s="21">
        <f t="shared" si="8"/>
        <v>0</v>
      </c>
      <c r="AC52" s="21">
        <f t="shared" si="13"/>
        <v>0</v>
      </c>
      <c r="AD52" s="21">
        <f t="shared" si="13"/>
        <v>0</v>
      </c>
      <c r="AE52" s="21">
        <f t="shared" si="13"/>
        <v>0</v>
      </c>
      <c r="AF52" s="21">
        <f t="shared" si="14"/>
        <v>0</v>
      </c>
      <c r="AG52" s="21">
        <f t="shared" si="14"/>
        <v>0</v>
      </c>
      <c r="AH52" s="21">
        <f t="shared" si="14"/>
        <v>0</v>
      </c>
      <c r="AI52" s="21">
        <f t="shared" si="14"/>
        <v>0</v>
      </c>
      <c r="AJ52" s="21">
        <f t="shared" si="14"/>
        <v>0</v>
      </c>
      <c r="AK52" s="21">
        <f t="shared" si="14"/>
        <v>0</v>
      </c>
      <c r="AL52" s="21">
        <f t="shared" si="14"/>
        <v>0</v>
      </c>
      <c r="AM52" s="21">
        <f t="shared" si="14"/>
        <v>0</v>
      </c>
      <c r="AN52" s="21">
        <f t="shared" si="14"/>
        <v>0</v>
      </c>
      <c r="AO52" s="21">
        <f t="shared" si="15"/>
        <v>0</v>
      </c>
      <c r="AP52" s="21">
        <f t="shared" si="15"/>
        <v>0</v>
      </c>
      <c r="AQ52" s="21">
        <f t="shared" si="15"/>
        <v>0</v>
      </c>
    </row>
    <row r="53" spans="1:43" ht="15.75" hidden="1" outlineLevel="1" x14ac:dyDescent="0.25">
      <c r="A53" s="19">
        <f t="shared" si="16"/>
        <v>9</v>
      </c>
      <c r="B53" s="28" t="str">
        <f t="shared" si="11"/>
        <v>Bona Кобрин</v>
      </c>
      <c r="C53" s="29" t="str">
        <f t="shared" si="11"/>
        <v>Барташук Александр</v>
      </c>
      <c r="D53" s="21">
        <f>SUM(F53:AQ53)</f>
        <v>944.45</v>
      </c>
      <c r="E53" s="3">
        <f>IF(D53&gt;0,RANK(D53,$D$45:$D$83),реглист!$C$88+1)</f>
        <v>2</v>
      </c>
      <c r="F53" s="20">
        <f t="shared" si="6"/>
        <v>645.16</v>
      </c>
      <c r="G53" s="20">
        <f t="shared" si="6"/>
        <v>299.29000000000002</v>
      </c>
      <c r="H53" s="20">
        <f t="shared" si="6"/>
        <v>0</v>
      </c>
      <c r="I53" s="20">
        <f t="shared" si="6"/>
        <v>0</v>
      </c>
      <c r="J53" s="21">
        <f t="shared" si="6"/>
        <v>0</v>
      </c>
      <c r="K53" s="21">
        <f t="shared" si="6"/>
        <v>0</v>
      </c>
      <c r="L53" s="21">
        <f t="shared" si="6"/>
        <v>0</v>
      </c>
      <c r="M53" s="20">
        <f t="shared" si="6"/>
        <v>0</v>
      </c>
      <c r="N53" s="20">
        <f t="shared" si="6"/>
        <v>0</v>
      </c>
      <c r="O53" s="20">
        <f t="shared" si="6"/>
        <v>0</v>
      </c>
      <c r="P53" s="21">
        <f t="shared" si="7"/>
        <v>0</v>
      </c>
      <c r="Q53" s="21">
        <f t="shared" si="7"/>
        <v>0</v>
      </c>
      <c r="R53" s="21">
        <f t="shared" si="7"/>
        <v>0</v>
      </c>
      <c r="S53" s="21">
        <f t="shared" si="7"/>
        <v>0</v>
      </c>
      <c r="T53" s="21">
        <f t="shared" si="7"/>
        <v>0</v>
      </c>
      <c r="U53" s="21">
        <f t="shared" si="12"/>
        <v>0</v>
      </c>
      <c r="V53" s="21">
        <f t="shared" si="12"/>
        <v>0</v>
      </c>
      <c r="W53" s="21"/>
      <c r="X53" s="21"/>
      <c r="Y53" s="21">
        <f t="shared" si="12"/>
        <v>0</v>
      </c>
      <c r="Z53" s="21">
        <f t="shared" si="8"/>
        <v>0</v>
      </c>
      <c r="AA53" s="21">
        <f t="shared" si="8"/>
        <v>0</v>
      </c>
      <c r="AB53" s="21">
        <f t="shared" si="8"/>
        <v>0</v>
      </c>
      <c r="AC53" s="21">
        <f t="shared" si="13"/>
        <v>0</v>
      </c>
      <c r="AD53" s="21">
        <f t="shared" si="13"/>
        <v>0</v>
      </c>
      <c r="AE53" s="21">
        <f t="shared" si="13"/>
        <v>0</v>
      </c>
      <c r="AF53" s="21">
        <f t="shared" si="14"/>
        <v>0</v>
      </c>
      <c r="AG53" s="21">
        <f t="shared" si="14"/>
        <v>0</v>
      </c>
      <c r="AH53" s="21">
        <f t="shared" si="14"/>
        <v>0</v>
      </c>
      <c r="AI53" s="21">
        <f t="shared" si="14"/>
        <v>0</v>
      </c>
      <c r="AJ53" s="21">
        <f t="shared" si="14"/>
        <v>0</v>
      </c>
      <c r="AK53" s="21">
        <f t="shared" si="14"/>
        <v>0</v>
      </c>
      <c r="AL53" s="21">
        <f t="shared" si="14"/>
        <v>0</v>
      </c>
      <c r="AM53" s="21">
        <f t="shared" si="14"/>
        <v>0</v>
      </c>
      <c r="AN53" s="21">
        <f t="shared" si="14"/>
        <v>0</v>
      </c>
      <c r="AO53" s="21">
        <f t="shared" si="15"/>
        <v>0</v>
      </c>
      <c r="AP53" s="21">
        <f t="shared" si="15"/>
        <v>0</v>
      </c>
      <c r="AQ53" s="21">
        <f t="shared" si="15"/>
        <v>0</v>
      </c>
    </row>
    <row r="54" spans="1:43" ht="15.75" hidden="1" outlineLevel="1" x14ac:dyDescent="0.25">
      <c r="A54" s="19">
        <f t="shared" si="16"/>
        <v>10</v>
      </c>
      <c r="B54" s="28" t="str">
        <f t="shared" si="11"/>
        <v>Фарватер</v>
      </c>
      <c r="C54" s="29" t="str">
        <f t="shared" si="11"/>
        <v>Цыганок Михаил</v>
      </c>
      <c r="D54" s="21">
        <f>SUM(F54:AQ54)</f>
        <v>256</v>
      </c>
      <c r="E54" s="3">
        <f>IF(D54&gt;0,RANK(D54,$D$45:$D$83),реглист!$C$88+1)</f>
        <v>7</v>
      </c>
      <c r="F54" s="20">
        <f t="shared" si="6"/>
        <v>256</v>
      </c>
      <c r="G54" s="20">
        <f t="shared" si="6"/>
        <v>0</v>
      </c>
      <c r="H54" s="20">
        <f t="shared" si="6"/>
        <v>0</v>
      </c>
      <c r="I54" s="20">
        <f t="shared" si="6"/>
        <v>0</v>
      </c>
      <c r="J54" s="21">
        <f t="shared" si="6"/>
        <v>0</v>
      </c>
      <c r="K54" s="21">
        <f t="shared" si="6"/>
        <v>0</v>
      </c>
      <c r="L54" s="21">
        <f t="shared" si="6"/>
        <v>0</v>
      </c>
      <c r="M54" s="20">
        <f t="shared" si="6"/>
        <v>0</v>
      </c>
      <c r="N54" s="20">
        <f t="shared" si="6"/>
        <v>0</v>
      </c>
      <c r="O54" s="20">
        <f t="shared" si="6"/>
        <v>0</v>
      </c>
      <c r="P54" s="21">
        <f t="shared" si="7"/>
        <v>0</v>
      </c>
      <c r="Q54" s="21">
        <f t="shared" si="7"/>
        <v>0</v>
      </c>
      <c r="R54" s="21">
        <f t="shared" si="7"/>
        <v>0</v>
      </c>
      <c r="S54" s="21">
        <f t="shared" si="7"/>
        <v>0</v>
      </c>
      <c r="T54" s="21">
        <f t="shared" si="7"/>
        <v>0</v>
      </c>
      <c r="U54" s="21">
        <f t="shared" si="12"/>
        <v>0</v>
      </c>
      <c r="V54" s="21">
        <f t="shared" si="12"/>
        <v>0</v>
      </c>
      <c r="W54" s="21"/>
      <c r="X54" s="21"/>
      <c r="Y54" s="21">
        <f t="shared" si="12"/>
        <v>0</v>
      </c>
      <c r="Z54" s="21">
        <f t="shared" si="8"/>
        <v>0</v>
      </c>
      <c r="AA54" s="21">
        <f t="shared" si="8"/>
        <v>0</v>
      </c>
      <c r="AB54" s="21">
        <f t="shared" si="8"/>
        <v>0</v>
      </c>
      <c r="AC54" s="21">
        <f t="shared" si="13"/>
        <v>0</v>
      </c>
      <c r="AD54" s="21">
        <f t="shared" si="13"/>
        <v>0</v>
      </c>
      <c r="AE54" s="21">
        <f t="shared" si="13"/>
        <v>0</v>
      </c>
      <c r="AF54" s="21">
        <f t="shared" si="14"/>
        <v>0</v>
      </c>
      <c r="AG54" s="21">
        <f t="shared" si="14"/>
        <v>0</v>
      </c>
      <c r="AH54" s="21">
        <f t="shared" si="14"/>
        <v>0</v>
      </c>
      <c r="AI54" s="21">
        <f t="shared" si="14"/>
        <v>0</v>
      </c>
      <c r="AJ54" s="21">
        <f t="shared" si="14"/>
        <v>0</v>
      </c>
      <c r="AK54" s="21">
        <f t="shared" si="14"/>
        <v>0</v>
      </c>
      <c r="AL54" s="21">
        <f t="shared" si="14"/>
        <v>0</v>
      </c>
      <c r="AM54" s="21">
        <f t="shared" si="14"/>
        <v>0</v>
      </c>
      <c r="AN54" s="21">
        <f t="shared" si="14"/>
        <v>0</v>
      </c>
      <c r="AO54" s="21">
        <f t="shared" si="15"/>
        <v>0</v>
      </c>
      <c r="AP54" s="21">
        <f t="shared" si="15"/>
        <v>0</v>
      </c>
      <c r="AQ54" s="21">
        <f t="shared" si="15"/>
        <v>0</v>
      </c>
    </row>
    <row r="55" spans="1:43" ht="15.75" hidden="1" outlineLevel="1" x14ac:dyDescent="0.25">
      <c r="A55" s="19">
        <f t="shared" si="16"/>
        <v>11</v>
      </c>
      <c r="B55" s="28" t="str">
        <f t="shared" si="11"/>
        <v>XULi-ULi</v>
      </c>
      <c r="C55" s="29" t="str">
        <f t="shared" si="11"/>
        <v>Дубровский Вадим</v>
      </c>
      <c r="D55" s="21">
        <f>SUM(F55:AQ55)</f>
        <v>71.402499999999989</v>
      </c>
      <c r="E55" s="3">
        <f>IF(D55&gt;0,RANK(D55,$D$45:$D$83),реглист!$C$88+1)</f>
        <v>10</v>
      </c>
      <c r="F55" s="20">
        <f t="shared" si="6"/>
        <v>0</v>
      </c>
      <c r="G55" s="20">
        <f t="shared" si="6"/>
        <v>0</v>
      </c>
      <c r="H55" s="20">
        <f t="shared" si="6"/>
        <v>0</v>
      </c>
      <c r="I55" s="20">
        <f t="shared" si="6"/>
        <v>0</v>
      </c>
      <c r="J55" s="21">
        <f t="shared" si="6"/>
        <v>0</v>
      </c>
      <c r="K55" s="21">
        <f t="shared" si="6"/>
        <v>0</v>
      </c>
      <c r="L55" s="21">
        <f t="shared" si="6"/>
        <v>0</v>
      </c>
      <c r="M55" s="20">
        <f t="shared" si="6"/>
        <v>0</v>
      </c>
      <c r="N55" s="20">
        <f t="shared" si="6"/>
        <v>0</v>
      </c>
      <c r="O55" s="20">
        <f t="shared" si="6"/>
        <v>0</v>
      </c>
      <c r="P55" s="21">
        <f t="shared" si="7"/>
        <v>0</v>
      </c>
      <c r="Q55" s="21">
        <f t="shared" si="7"/>
        <v>0</v>
      </c>
      <c r="R55" s="21">
        <f t="shared" si="7"/>
        <v>0</v>
      </c>
      <c r="S55" s="21">
        <f t="shared" si="7"/>
        <v>0</v>
      </c>
      <c r="T55" s="21">
        <f t="shared" si="7"/>
        <v>0</v>
      </c>
      <c r="U55" s="21">
        <f t="shared" si="12"/>
        <v>71.402499999999989</v>
      </c>
      <c r="V55" s="21">
        <f t="shared" si="12"/>
        <v>0</v>
      </c>
      <c r="W55" s="21"/>
      <c r="X55" s="21"/>
      <c r="Y55" s="21">
        <f t="shared" si="12"/>
        <v>0</v>
      </c>
      <c r="Z55" s="21">
        <f t="shared" si="8"/>
        <v>0</v>
      </c>
      <c r="AA55" s="21">
        <f t="shared" si="8"/>
        <v>0</v>
      </c>
      <c r="AB55" s="21">
        <f t="shared" si="8"/>
        <v>0</v>
      </c>
      <c r="AC55" s="21">
        <f t="shared" si="13"/>
        <v>0</v>
      </c>
      <c r="AD55" s="21">
        <f t="shared" si="13"/>
        <v>0</v>
      </c>
      <c r="AE55" s="21">
        <f t="shared" si="13"/>
        <v>0</v>
      </c>
      <c r="AF55" s="21">
        <f t="shared" si="14"/>
        <v>0</v>
      </c>
      <c r="AG55" s="21">
        <f t="shared" si="14"/>
        <v>0</v>
      </c>
      <c r="AH55" s="21">
        <f t="shared" si="14"/>
        <v>0</v>
      </c>
      <c r="AI55" s="21">
        <f t="shared" si="14"/>
        <v>0</v>
      </c>
      <c r="AJ55" s="21">
        <f t="shared" si="14"/>
        <v>0</v>
      </c>
      <c r="AK55" s="21">
        <f t="shared" si="14"/>
        <v>0</v>
      </c>
      <c r="AL55" s="21">
        <f t="shared" si="14"/>
        <v>0</v>
      </c>
      <c r="AM55" s="21">
        <f t="shared" si="14"/>
        <v>0</v>
      </c>
      <c r="AN55" s="21">
        <f t="shared" si="14"/>
        <v>0</v>
      </c>
      <c r="AO55" s="21">
        <f t="shared" si="15"/>
        <v>0</v>
      </c>
      <c r="AP55" s="21">
        <f t="shared" si="15"/>
        <v>0</v>
      </c>
      <c r="AQ55" s="21">
        <f t="shared" si="15"/>
        <v>0</v>
      </c>
    </row>
    <row r="56" spans="1:43" ht="15.75" hidden="1" outlineLevel="1" x14ac:dyDescent="0.25">
      <c r="A56" s="19">
        <f t="shared" si="16"/>
        <v>12</v>
      </c>
      <c r="B56" s="28" t="str">
        <f t="shared" si="11"/>
        <v>Fanatik Belarus</v>
      </c>
      <c r="C56" s="29" t="str">
        <f t="shared" si="11"/>
        <v>Янкович Сергей</v>
      </c>
      <c r="D56" s="21">
        <f>SUM(F56:AQ56)</f>
        <v>1249.8625000000002</v>
      </c>
      <c r="E56" s="3">
        <f>IF(D56&gt;0,RANK(D56,$D$45:$D$83),реглист!$C$88+1)</f>
        <v>1</v>
      </c>
      <c r="F56" s="20">
        <f t="shared" si="6"/>
        <v>327.61000000000007</v>
      </c>
      <c r="G56" s="20">
        <f t="shared" si="6"/>
        <v>146.41</v>
      </c>
      <c r="H56" s="20">
        <f t="shared" si="6"/>
        <v>0</v>
      </c>
      <c r="I56" s="20">
        <f t="shared" si="6"/>
        <v>0</v>
      </c>
      <c r="J56" s="21">
        <f t="shared" si="6"/>
        <v>0</v>
      </c>
      <c r="K56" s="21">
        <f t="shared" si="6"/>
        <v>0</v>
      </c>
      <c r="L56" s="21">
        <f t="shared" si="6"/>
        <v>0</v>
      </c>
      <c r="M56" s="20">
        <f t="shared" si="6"/>
        <v>0</v>
      </c>
      <c r="N56" s="20">
        <f t="shared" si="6"/>
        <v>0</v>
      </c>
      <c r="O56" s="20">
        <f t="shared" si="6"/>
        <v>0</v>
      </c>
      <c r="P56" s="21">
        <f t="shared" si="7"/>
        <v>0</v>
      </c>
      <c r="Q56" s="21">
        <f t="shared" si="7"/>
        <v>0</v>
      </c>
      <c r="R56" s="21">
        <f t="shared" si="7"/>
        <v>0</v>
      </c>
      <c r="S56" s="21">
        <f t="shared" si="7"/>
        <v>0</v>
      </c>
      <c r="T56" s="21">
        <f t="shared" si="7"/>
        <v>0</v>
      </c>
      <c r="U56" s="21">
        <f t="shared" si="12"/>
        <v>85.5625</v>
      </c>
      <c r="V56" s="21">
        <f t="shared" si="12"/>
        <v>282.24</v>
      </c>
      <c r="W56" s="21"/>
      <c r="X56" s="21"/>
      <c r="Y56" s="21">
        <f t="shared" si="12"/>
        <v>408.03999999999996</v>
      </c>
      <c r="Z56" s="21">
        <f t="shared" si="8"/>
        <v>0</v>
      </c>
      <c r="AA56" s="21">
        <f t="shared" si="8"/>
        <v>0</v>
      </c>
      <c r="AB56" s="21">
        <f t="shared" si="8"/>
        <v>0</v>
      </c>
      <c r="AC56" s="21">
        <f t="shared" si="13"/>
        <v>0</v>
      </c>
      <c r="AD56" s="21">
        <f t="shared" si="13"/>
        <v>0</v>
      </c>
      <c r="AE56" s="21">
        <f t="shared" si="13"/>
        <v>0</v>
      </c>
      <c r="AF56" s="21">
        <f t="shared" si="14"/>
        <v>0</v>
      </c>
      <c r="AG56" s="21">
        <f t="shared" si="14"/>
        <v>0</v>
      </c>
      <c r="AH56" s="21">
        <f t="shared" si="14"/>
        <v>0</v>
      </c>
      <c r="AI56" s="21">
        <f t="shared" si="14"/>
        <v>0</v>
      </c>
      <c r="AJ56" s="21">
        <f t="shared" si="14"/>
        <v>0</v>
      </c>
      <c r="AK56" s="21">
        <f t="shared" si="14"/>
        <v>0</v>
      </c>
      <c r="AL56" s="21">
        <f t="shared" si="14"/>
        <v>0</v>
      </c>
      <c r="AM56" s="21">
        <f t="shared" si="14"/>
        <v>0</v>
      </c>
      <c r="AN56" s="21">
        <f t="shared" si="14"/>
        <v>0</v>
      </c>
      <c r="AO56" s="21">
        <f t="shared" si="15"/>
        <v>0</v>
      </c>
      <c r="AP56" s="21">
        <f t="shared" si="15"/>
        <v>0</v>
      </c>
      <c r="AQ56" s="21">
        <f t="shared" si="15"/>
        <v>0</v>
      </c>
    </row>
    <row r="57" spans="1:43" ht="15.75" hidden="1" outlineLevel="1" x14ac:dyDescent="0.25">
      <c r="A57" s="19">
        <f t="shared" si="16"/>
        <v>13</v>
      </c>
      <c r="B57" s="28" t="str">
        <f t="shared" si="11"/>
        <v>FISHINGSTOCK BELARUS</v>
      </c>
      <c r="C57" s="29" t="str">
        <f t="shared" si="11"/>
        <v>Бобриков Алексей</v>
      </c>
      <c r="D57" s="21">
        <f>SUM(F57:AQ57)</f>
        <v>0</v>
      </c>
      <c r="E57" s="3">
        <f>IF(D57&gt;0,RANK(D57,$D$45:$D$83),реглист!$C$88+1)</f>
        <v>23</v>
      </c>
      <c r="F57" s="20">
        <f t="shared" si="6"/>
        <v>0</v>
      </c>
      <c r="G57" s="20">
        <f t="shared" si="6"/>
        <v>0</v>
      </c>
      <c r="H57" s="20">
        <f t="shared" si="6"/>
        <v>0</v>
      </c>
      <c r="I57" s="20">
        <f t="shared" si="6"/>
        <v>0</v>
      </c>
      <c r="J57" s="21">
        <f t="shared" si="6"/>
        <v>0</v>
      </c>
      <c r="K57" s="21">
        <f t="shared" si="6"/>
        <v>0</v>
      </c>
      <c r="L57" s="21">
        <f t="shared" si="6"/>
        <v>0</v>
      </c>
      <c r="M57" s="20">
        <f t="shared" si="6"/>
        <v>0</v>
      </c>
      <c r="N57" s="20">
        <f t="shared" si="6"/>
        <v>0</v>
      </c>
      <c r="O57" s="20">
        <f t="shared" si="6"/>
        <v>0</v>
      </c>
      <c r="P57" s="21">
        <f t="shared" si="7"/>
        <v>0</v>
      </c>
      <c r="Q57" s="21">
        <f t="shared" si="7"/>
        <v>0</v>
      </c>
      <c r="R57" s="21">
        <f t="shared" si="7"/>
        <v>0</v>
      </c>
      <c r="S57" s="21">
        <f t="shared" si="7"/>
        <v>0</v>
      </c>
      <c r="T57" s="21">
        <f t="shared" si="7"/>
        <v>0</v>
      </c>
      <c r="U57" s="21">
        <f t="shared" si="12"/>
        <v>0</v>
      </c>
      <c r="V57" s="21">
        <f t="shared" si="12"/>
        <v>0</v>
      </c>
      <c r="W57" s="21"/>
      <c r="X57" s="21"/>
      <c r="Y57" s="21">
        <f t="shared" si="12"/>
        <v>0</v>
      </c>
      <c r="Z57" s="21">
        <f t="shared" si="8"/>
        <v>0</v>
      </c>
      <c r="AA57" s="21">
        <f t="shared" si="8"/>
        <v>0</v>
      </c>
      <c r="AB57" s="21">
        <f t="shared" si="8"/>
        <v>0</v>
      </c>
      <c r="AC57" s="21">
        <f t="shared" si="13"/>
        <v>0</v>
      </c>
      <c r="AD57" s="21">
        <f t="shared" si="13"/>
        <v>0</v>
      </c>
      <c r="AE57" s="21">
        <f t="shared" si="13"/>
        <v>0</v>
      </c>
      <c r="AF57" s="21">
        <f t="shared" si="14"/>
        <v>0</v>
      </c>
      <c r="AG57" s="21">
        <f t="shared" si="14"/>
        <v>0</v>
      </c>
      <c r="AH57" s="21">
        <f t="shared" si="14"/>
        <v>0</v>
      </c>
      <c r="AI57" s="21">
        <f t="shared" si="14"/>
        <v>0</v>
      </c>
      <c r="AJ57" s="21">
        <f t="shared" si="14"/>
        <v>0</v>
      </c>
      <c r="AK57" s="21">
        <f t="shared" si="14"/>
        <v>0</v>
      </c>
      <c r="AL57" s="21">
        <f t="shared" si="14"/>
        <v>0</v>
      </c>
      <c r="AM57" s="21">
        <f t="shared" si="14"/>
        <v>0</v>
      </c>
      <c r="AN57" s="21">
        <f t="shared" si="14"/>
        <v>0</v>
      </c>
      <c r="AO57" s="21">
        <f t="shared" si="15"/>
        <v>0</v>
      </c>
      <c r="AP57" s="21">
        <f t="shared" si="15"/>
        <v>0</v>
      </c>
      <c r="AQ57" s="21">
        <f t="shared" si="15"/>
        <v>0</v>
      </c>
    </row>
    <row r="58" spans="1:43" ht="15.75" hidden="1" outlineLevel="1" x14ac:dyDescent="0.25">
      <c r="A58" s="19">
        <f t="shared" si="16"/>
        <v>14</v>
      </c>
      <c r="B58" s="28" t="str">
        <f t="shared" si="11"/>
        <v>Против Течениия</v>
      </c>
      <c r="C58" s="29" t="str">
        <f t="shared" si="11"/>
        <v>Ананич Геннадий</v>
      </c>
      <c r="D58" s="21">
        <f>SUM(F58:AQ58)</f>
        <v>0</v>
      </c>
      <c r="E58" s="3">
        <f>IF(D58&gt;0,RANK(D58,$D$45:$D$83),реглист!$C$88+1)</f>
        <v>23</v>
      </c>
      <c r="F58" s="20">
        <f t="shared" si="6"/>
        <v>0</v>
      </c>
      <c r="G58" s="20">
        <f t="shared" si="6"/>
        <v>0</v>
      </c>
      <c r="H58" s="20">
        <f t="shared" si="6"/>
        <v>0</v>
      </c>
      <c r="I58" s="20">
        <f t="shared" si="6"/>
        <v>0</v>
      </c>
      <c r="J58" s="21">
        <f t="shared" si="6"/>
        <v>0</v>
      </c>
      <c r="K58" s="21">
        <f t="shared" si="6"/>
        <v>0</v>
      </c>
      <c r="L58" s="21">
        <f t="shared" si="6"/>
        <v>0</v>
      </c>
      <c r="M58" s="20">
        <f t="shared" si="6"/>
        <v>0</v>
      </c>
      <c r="N58" s="20">
        <f t="shared" si="6"/>
        <v>0</v>
      </c>
      <c r="O58" s="20">
        <f t="shared" si="6"/>
        <v>0</v>
      </c>
      <c r="P58" s="21">
        <f t="shared" si="7"/>
        <v>0</v>
      </c>
      <c r="Q58" s="21">
        <f t="shared" si="7"/>
        <v>0</v>
      </c>
      <c r="R58" s="21">
        <f t="shared" si="7"/>
        <v>0</v>
      </c>
      <c r="S58" s="21">
        <f t="shared" si="7"/>
        <v>0</v>
      </c>
      <c r="T58" s="21">
        <f t="shared" si="7"/>
        <v>0</v>
      </c>
      <c r="U58" s="21">
        <f t="shared" si="12"/>
        <v>0</v>
      </c>
      <c r="V58" s="21">
        <f t="shared" si="12"/>
        <v>0</v>
      </c>
      <c r="W58" s="21"/>
      <c r="X58" s="21"/>
      <c r="Y58" s="21">
        <f t="shared" si="12"/>
        <v>0</v>
      </c>
      <c r="Z58" s="21">
        <f t="shared" si="8"/>
        <v>0</v>
      </c>
      <c r="AA58" s="21">
        <f t="shared" si="8"/>
        <v>0</v>
      </c>
      <c r="AB58" s="21">
        <f t="shared" si="8"/>
        <v>0</v>
      </c>
      <c r="AC58" s="21">
        <f t="shared" si="13"/>
        <v>0</v>
      </c>
      <c r="AD58" s="21">
        <f t="shared" si="13"/>
        <v>0</v>
      </c>
      <c r="AE58" s="21">
        <f t="shared" si="13"/>
        <v>0</v>
      </c>
      <c r="AF58" s="21">
        <f t="shared" si="14"/>
        <v>0</v>
      </c>
      <c r="AG58" s="21">
        <f t="shared" si="14"/>
        <v>0</v>
      </c>
      <c r="AH58" s="21">
        <f t="shared" si="14"/>
        <v>0</v>
      </c>
      <c r="AI58" s="21">
        <f t="shared" si="14"/>
        <v>0</v>
      </c>
      <c r="AJ58" s="21">
        <f t="shared" si="14"/>
        <v>0</v>
      </c>
      <c r="AK58" s="21">
        <f t="shared" si="14"/>
        <v>0</v>
      </c>
      <c r="AL58" s="21">
        <f t="shared" si="14"/>
        <v>0</v>
      </c>
      <c r="AM58" s="21">
        <f t="shared" si="14"/>
        <v>0</v>
      </c>
      <c r="AN58" s="21">
        <f t="shared" si="14"/>
        <v>0</v>
      </c>
      <c r="AO58" s="21">
        <f t="shared" si="15"/>
        <v>0</v>
      </c>
      <c r="AP58" s="21">
        <f t="shared" si="15"/>
        <v>0</v>
      </c>
      <c r="AQ58" s="21">
        <f t="shared" si="15"/>
        <v>0</v>
      </c>
    </row>
    <row r="59" spans="1:43" ht="15.75" hidden="1" outlineLevel="1" x14ac:dyDescent="0.25">
      <c r="A59" s="19">
        <f t="shared" si="16"/>
        <v>15</v>
      </c>
      <c r="B59" s="28" t="str">
        <f t="shared" si="11"/>
        <v>Bait Breath Team</v>
      </c>
      <c r="C59" s="29" t="str">
        <f t="shared" si="11"/>
        <v>Бахур Александр</v>
      </c>
      <c r="D59" s="21">
        <f>SUM(F59:AQ59)</f>
        <v>0</v>
      </c>
      <c r="E59" s="3">
        <f>IF(D59&gt;0,RANK(D59,$D$45:$D$83),реглист!$C$88+1)</f>
        <v>23</v>
      </c>
      <c r="F59" s="20">
        <f t="shared" si="6"/>
        <v>0</v>
      </c>
      <c r="G59" s="20">
        <f t="shared" si="6"/>
        <v>0</v>
      </c>
      <c r="H59" s="20">
        <f t="shared" si="6"/>
        <v>0</v>
      </c>
      <c r="I59" s="20">
        <f t="shared" si="6"/>
        <v>0</v>
      </c>
      <c r="J59" s="21">
        <f t="shared" si="6"/>
        <v>0</v>
      </c>
      <c r="K59" s="21">
        <f t="shared" si="6"/>
        <v>0</v>
      </c>
      <c r="L59" s="21">
        <f t="shared" si="6"/>
        <v>0</v>
      </c>
      <c r="M59" s="20">
        <f t="shared" si="6"/>
        <v>0</v>
      </c>
      <c r="N59" s="20">
        <f t="shared" si="6"/>
        <v>0</v>
      </c>
      <c r="O59" s="20">
        <f t="shared" si="6"/>
        <v>0</v>
      </c>
      <c r="P59" s="21">
        <f t="shared" si="7"/>
        <v>0</v>
      </c>
      <c r="Q59" s="21">
        <f t="shared" si="7"/>
        <v>0</v>
      </c>
      <c r="R59" s="21">
        <f t="shared" si="7"/>
        <v>0</v>
      </c>
      <c r="S59" s="21">
        <f t="shared" si="7"/>
        <v>0</v>
      </c>
      <c r="T59" s="21">
        <f t="shared" si="7"/>
        <v>0</v>
      </c>
      <c r="U59" s="21">
        <f t="shared" si="12"/>
        <v>0</v>
      </c>
      <c r="V59" s="21">
        <f t="shared" si="12"/>
        <v>0</v>
      </c>
      <c r="W59" s="21"/>
      <c r="X59" s="21"/>
      <c r="Y59" s="21">
        <f t="shared" si="12"/>
        <v>0</v>
      </c>
      <c r="Z59" s="21">
        <f t="shared" si="8"/>
        <v>0</v>
      </c>
      <c r="AA59" s="21">
        <f t="shared" si="8"/>
        <v>0</v>
      </c>
      <c r="AB59" s="21">
        <f t="shared" si="8"/>
        <v>0</v>
      </c>
      <c r="AC59" s="21">
        <f t="shared" si="13"/>
        <v>0</v>
      </c>
      <c r="AD59" s="21">
        <f t="shared" si="13"/>
        <v>0</v>
      </c>
      <c r="AE59" s="21">
        <f t="shared" si="13"/>
        <v>0</v>
      </c>
      <c r="AF59" s="21">
        <f t="shared" si="14"/>
        <v>0</v>
      </c>
      <c r="AG59" s="21">
        <f t="shared" si="14"/>
        <v>0</v>
      </c>
      <c r="AH59" s="21">
        <f t="shared" si="14"/>
        <v>0</v>
      </c>
      <c r="AI59" s="21">
        <f t="shared" si="14"/>
        <v>0</v>
      </c>
      <c r="AJ59" s="21">
        <f t="shared" si="14"/>
        <v>0</v>
      </c>
      <c r="AK59" s="21">
        <f t="shared" si="14"/>
        <v>0</v>
      </c>
      <c r="AL59" s="21">
        <f t="shared" si="14"/>
        <v>0</v>
      </c>
      <c r="AM59" s="21">
        <f t="shared" si="14"/>
        <v>0</v>
      </c>
      <c r="AN59" s="21">
        <f t="shared" si="14"/>
        <v>0</v>
      </c>
      <c r="AO59" s="21">
        <f t="shared" si="15"/>
        <v>0</v>
      </c>
      <c r="AP59" s="21">
        <f t="shared" si="15"/>
        <v>0</v>
      </c>
      <c r="AQ59" s="21">
        <f t="shared" si="15"/>
        <v>0</v>
      </c>
    </row>
    <row r="60" spans="1:43" ht="15.75" hidden="1" outlineLevel="1" x14ac:dyDescent="0.25">
      <c r="A60" s="19">
        <f t="shared" si="16"/>
        <v>16</v>
      </c>
      <c r="B60" s="28" t="str">
        <f t="shared" si="11"/>
        <v>Кооператив ХИЩНИК</v>
      </c>
      <c r="C60" s="29" t="str">
        <f t="shared" si="11"/>
        <v>Сницкий Владимир</v>
      </c>
      <c r="D60" s="21">
        <f>SUM(F60:AQ60)</f>
        <v>0</v>
      </c>
      <c r="E60" s="3">
        <f>IF(D60&gt;0,RANK(D60,$D$45:$D$83),реглист!$C$88+1)</f>
        <v>23</v>
      </c>
      <c r="F60" s="20">
        <f t="shared" si="6"/>
        <v>0</v>
      </c>
      <c r="G60" s="20">
        <f t="shared" si="6"/>
        <v>0</v>
      </c>
      <c r="H60" s="20">
        <f t="shared" si="6"/>
        <v>0</v>
      </c>
      <c r="I60" s="20">
        <f t="shared" si="6"/>
        <v>0</v>
      </c>
      <c r="J60" s="21">
        <f t="shared" si="6"/>
        <v>0</v>
      </c>
      <c r="K60" s="21">
        <f t="shared" si="6"/>
        <v>0</v>
      </c>
      <c r="L60" s="21">
        <f t="shared" si="6"/>
        <v>0</v>
      </c>
      <c r="M60" s="20">
        <f t="shared" si="6"/>
        <v>0</v>
      </c>
      <c r="N60" s="20">
        <f t="shared" si="6"/>
        <v>0</v>
      </c>
      <c r="O60" s="20">
        <f t="shared" si="6"/>
        <v>0</v>
      </c>
      <c r="P60" s="21">
        <f t="shared" si="7"/>
        <v>0</v>
      </c>
      <c r="Q60" s="21">
        <f t="shared" si="7"/>
        <v>0</v>
      </c>
      <c r="R60" s="21">
        <f t="shared" si="7"/>
        <v>0</v>
      </c>
      <c r="S60" s="21">
        <f t="shared" si="7"/>
        <v>0</v>
      </c>
      <c r="T60" s="21">
        <f t="shared" si="7"/>
        <v>0</v>
      </c>
      <c r="U60" s="21">
        <f t="shared" si="12"/>
        <v>0</v>
      </c>
      <c r="V60" s="21">
        <f t="shared" si="12"/>
        <v>0</v>
      </c>
      <c r="W60" s="21"/>
      <c r="X60" s="21"/>
      <c r="Y60" s="21">
        <f t="shared" si="12"/>
        <v>0</v>
      </c>
      <c r="Z60" s="21">
        <f t="shared" si="8"/>
        <v>0</v>
      </c>
      <c r="AA60" s="21">
        <f t="shared" si="8"/>
        <v>0</v>
      </c>
      <c r="AB60" s="21">
        <f t="shared" si="8"/>
        <v>0</v>
      </c>
      <c r="AC60" s="21">
        <f t="shared" si="13"/>
        <v>0</v>
      </c>
      <c r="AD60" s="21">
        <f t="shared" si="13"/>
        <v>0</v>
      </c>
      <c r="AE60" s="21">
        <f t="shared" si="13"/>
        <v>0</v>
      </c>
      <c r="AF60" s="21">
        <f t="shared" si="14"/>
        <v>0</v>
      </c>
      <c r="AG60" s="21">
        <f t="shared" si="14"/>
        <v>0</v>
      </c>
      <c r="AH60" s="21">
        <f t="shared" si="14"/>
        <v>0</v>
      </c>
      <c r="AI60" s="21">
        <f t="shared" si="14"/>
        <v>0</v>
      </c>
      <c r="AJ60" s="21">
        <f t="shared" si="14"/>
        <v>0</v>
      </c>
      <c r="AK60" s="21">
        <f t="shared" si="14"/>
        <v>0</v>
      </c>
      <c r="AL60" s="21">
        <f t="shared" si="14"/>
        <v>0</v>
      </c>
      <c r="AM60" s="21">
        <f t="shared" si="14"/>
        <v>0</v>
      </c>
      <c r="AN60" s="21">
        <f t="shared" si="14"/>
        <v>0</v>
      </c>
      <c r="AO60" s="21">
        <f t="shared" si="15"/>
        <v>0</v>
      </c>
      <c r="AP60" s="21">
        <f t="shared" si="15"/>
        <v>0</v>
      </c>
      <c r="AQ60" s="21">
        <f t="shared" si="15"/>
        <v>0</v>
      </c>
    </row>
    <row r="61" spans="1:43" ht="15.75" hidden="1" outlineLevel="1" x14ac:dyDescent="0.25">
      <c r="A61" s="19">
        <f t="shared" si="16"/>
        <v>17</v>
      </c>
      <c r="B61" s="28" t="str">
        <f t="shared" si="11"/>
        <v>Bass Hunters</v>
      </c>
      <c r="C61" s="29" t="str">
        <f t="shared" si="11"/>
        <v>Шевко Виталий</v>
      </c>
      <c r="D61" s="21">
        <f>SUM(F61:AQ61)</f>
        <v>121</v>
      </c>
      <c r="E61" s="3">
        <f>IF(D61&gt;0,RANK(D61,$D$45:$D$83),реглист!$C$88+1)</f>
        <v>9</v>
      </c>
      <c r="F61" s="20">
        <f t="shared" ref="F61:T76" si="17">POWER(F19,2)</f>
        <v>121</v>
      </c>
      <c r="G61" s="20">
        <f t="shared" si="17"/>
        <v>0</v>
      </c>
      <c r="H61" s="20">
        <f t="shared" si="17"/>
        <v>0</v>
      </c>
      <c r="I61" s="20">
        <f t="shared" si="17"/>
        <v>0</v>
      </c>
      <c r="J61" s="21">
        <f t="shared" si="17"/>
        <v>0</v>
      </c>
      <c r="K61" s="21">
        <f t="shared" si="17"/>
        <v>0</v>
      </c>
      <c r="L61" s="21">
        <f t="shared" si="17"/>
        <v>0</v>
      </c>
      <c r="M61" s="20">
        <f t="shared" si="17"/>
        <v>0</v>
      </c>
      <c r="N61" s="20">
        <f t="shared" si="17"/>
        <v>0</v>
      </c>
      <c r="O61" s="20">
        <f t="shared" si="17"/>
        <v>0</v>
      </c>
      <c r="P61" s="21">
        <f t="shared" si="17"/>
        <v>0</v>
      </c>
      <c r="Q61" s="21">
        <f t="shared" si="17"/>
        <v>0</v>
      </c>
      <c r="R61" s="21">
        <f t="shared" si="17"/>
        <v>0</v>
      </c>
      <c r="S61" s="21">
        <f t="shared" si="17"/>
        <v>0</v>
      </c>
      <c r="T61" s="21">
        <f t="shared" si="17"/>
        <v>0</v>
      </c>
      <c r="U61" s="21">
        <f t="shared" si="12"/>
        <v>0</v>
      </c>
      <c r="V61" s="21">
        <f t="shared" si="12"/>
        <v>0</v>
      </c>
      <c r="W61" s="21"/>
      <c r="X61" s="21"/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3"/>
        <v>0</v>
      </c>
      <c r="AD61" s="21">
        <f t="shared" si="13"/>
        <v>0</v>
      </c>
      <c r="AE61" s="21">
        <f t="shared" si="13"/>
        <v>0</v>
      </c>
      <c r="AF61" s="21">
        <f t="shared" si="14"/>
        <v>0</v>
      </c>
      <c r="AG61" s="21">
        <f t="shared" si="14"/>
        <v>0</v>
      </c>
      <c r="AH61" s="21">
        <f t="shared" si="14"/>
        <v>0</v>
      </c>
      <c r="AI61" s="21">
        <f t="shared" si="14"/>
        <v>0</v>
      </c>
      <c r="AJ61" s="21">
        <f t="shared" si="14"/>
        <v>0</v>
      </c>
      <c r="AK61" s="21">
        <f t="shared" si="14"/>
        <v>0</v>
      </c>
      <c r="AL61" s="21">
        <f t="shared" si="14"/>
        <v>0</v>
      </c>
      <c r="AM61" s="21">
        <f t="shared" si="14"/>
        <v>0</v>
      </c>
      <c r="AN61" s="21">
        <f t="shared" si="14"/>
        <v>0</v>
      </c>
      <c r="AO61" s="21">
        <f t="shared" si="15"/>
        <v>0</v>
      </c>
      <c r="AP61" s="21">
        <f t="shared" si="15"/>
        <v>0</v>
      </c>
      <c r="AQ61" s="21">
        <f t="shared" si="15"/>
        <v>0</v>
      </c>
    </row>
    <row r="62" spans="1:43" ht="15.75" hidden="1" outlineLevel="1" x14ac:dyDescent="0.25">
      <c r="A62" s="19">
        <f t="shared" si="16"/>
        <v>18</v>
      </c>
      <c r="B62" s="28" t="str">
        <f t="shared" ref="B62:C77" si="18">B20</f>
        <v>TotalSpin</v>
      </c>
      <c r="C62" s="29" t="str">
        <f t="shared" si="18"/>
        <v>Жуковский Александр</v>
      </c>
      <c r="D62" s="21">
        <f>SUM(F62:AQ62)</f>
        <v>333.0625</v>
      </c>
      <c r="E62" s="3">
        <f>IF(D62&gt;0,RANK(D62,$D$45:$D$83),реглист!$C$88+1)</f>
        <v>5</v>
      </c>
      <c r="F62" s="20">
        <f t="shared" si="17"/>
        <v>0</v>
      </c>
      <c r="G62" s="20">
        <f t="shared" si="17"/>
        <v>0</v>
      </c>
      <c r="H62" s="20">
        <f t="shared" si="17"/>
        <v>0</v>
      </c>
      <c r="I62" s="20">
        <f t="shared" si="17"/>
        <v>0</v>
      </c>
      <c r="J62" s="21">
        <f t="shared" si="17"/>
        <v>0</v>
      </c>
      <c r="K62" s="21">
        <f t="shared" si="17"/>
        <v>0</v>
      </c>
      <c r="L62" s="21">
        <f t="shared" si="17"/>
        <v>0</v>
      </c>
      <c r="M62" s="20">
        <f t="shared" si="17"/>
        <v>0</v>
      </c>
      <c r="N62" s="20">
        <f t="shared" si="17"/>
        <v>0</v>
      </c>
      <c r="O62" s="20">
        <f t="shared" si="17"/>
        <v>0</v>
      </c>
      <c r="P62" s="21">
        <f t="shared" si="17"/>
        <v>0</v>
      </c>
      <c r="Q62" s="21">
        <f t="shared" si="17"/>
        <v>0</v>
      </c>
      <c r="R62" s="21">
        <f t="shared" si="17"/>
        <v>0</v>
      </c>
      <c r="S62" s="21">
        <f t="shared" si="17"/>
        <v>0</v>
      </c>
      <c r="T62" s="21">
        <f t="shared" si="17"/>
        <v>0</v>
      </c>
      <c r="U62" s="21">
        <f t="shared" ref="U62:AB77" si="19">IF(U20&gt;=45,POWER(U20,2),POWER(U20/2,2))</f>
        <v>333.0625</v>
      </c>
      <c r="V62" s="21">
        <f t="shared" si="19"/>
        <v>0</v>
      </c>
      <c r="W62" s="21"/>
      <c r="X62" s="21"/>
      <c r="Y62" s="21">
        <f t="shared" si="19"/>
        <v>0</v>
      </c>
      <c r="Z62" s="21">
        <f t="shared" si="19"/>
        <v>0</v>
      </c>
      <c r="AA62" s="21">
        <f t="shared" si="19"/>
        <v>0</v>
      </c>
      <c r="AB62" s="21">
        <f t="shared" si="19"/>
        <v>0</v>
      </c>
      <c r="AC62" s="21">
        <f t="shared" ref="AC62:AE77" si="20">IF(AC20&gt;=40,POWER(AC20,2),POWER(AC20/2,2))</f>
        <v>0</v>
      </c>
      <c r="AD62" s="21">
        <f t="shared" si="20"/>
        <v>0</v>
      </c>
      <c r="AE62" s="21">
        <f t="shared" si="20"/>
        <v>0</v>
      </c>
      <c r="AF62" s="21">
        <f t="shared" ref="AF62:AN77" si="21">IF(AF20&gt;=30,POWER(AF20,2),POWER(AF20/2,2))</f>
        <v>0</v>
      </c>
      <c r="AG62" s="21">
        <f t="shared" si="21"/>
        <v>0</v>
      </c>
      <c r="AH62" s="21">
        <f t="shared" si="21"/>
        <v>0</v>
      </c>
      <c r="AI62" s="21">
        <f t="shared" si="21"/>
        <v>0</v>
      </c>
      <c r="AJ62" s="21">
        <f t="shared" si="21"/>
        <v>0</v>
      </c>
      <c r="AK62" s="21">
        <f t="shared" si="21"/>
        <v>0</v>
      </c>
      <c r="AL62" s="21">
        <f t="shared" si="21"/>
        <v>0</v>
      </c>
      <c r="AM62" s="21">
        <f t="shared" si="21"/>
        <v>0</v>
      </c>
      <c r="AN62" s="21">
        <f t="shared" si="21"/>
        <v>0</v>
      </c>
      <c r="AO62" s="21">
        <f t="shared" ref="AO62:AQ77" si="22">IF(AO20&gt;=75,POWER(AO20,2),POWER(AO20/2,2))</f>
        <v>0</v>
      </c>
      <c r="AP62" s="21">
        <f t="shared" si="22"/>
        <v>0</v>
      </c>
      <c r="AQ62" s="21">
        <f t="shared" si="22"/>
        <v>0</v>
      </c>
    </row>
    <row r="63" spans="1:43" ht="15.75" hidden="1" outlineLevel="1" x14ac:dyDescent="0.25">
      <c r="A63" s="19">
        <f t="shared" si="16"/>
        <v>19</v>
      </c>
      <c r="B63" s="28" t="str">
        <f t="shared" si="18"/>
        <v>SB-FISHING</v>
      </c>
      <c r="C63" s="29" t="str">
        <f t="shared" si="18"/>
        <v xml:space="preserve">Болбас Тимофей </v>
      </c>
      <c r="D63" s="21">
        <f>SUM(F63:AQ63)</f>
        <v>0</v>
      </c>
      <c r="E63" s="3">
        <f>IF(D63&gt;0,RANK(D63,$D$45:$D$83),реглист!$C$88+1)</f>
        <v>23</v>
      </c>
      <c r="F63" s="20">
        <f t="shared" si="17"/>
        <v>0</v>
      </c>
      <c r="G63" s="20">
        <f t="shared" si="17"/>
        <v>0</v>
      </c>
      <c r="H63" s="20">
        <f t="shared" si="17"/>
        <v>0</v>
      </c>
      <c r="I63" s="20">
        <f t="shared" si="17"/>
        <v>0</v>
      </c>
      <c r="J63" s="21">
        <f t="shared" si="17"/>
        <v>0</v>
      </c>
      <c r="K63" s="21">
        <f t="shared" si="17"/>
        <v>0</v>
      </c>
      <c r="L63" s="21">
        <f t="shared" si="17"/>
        <v>0</v>
      </c>
      <c r="M63" s="20">
        <f t="shared" si="17"/>
        <v>0</v>
      </c>
      <c r="N63" s="20">
        <f t="shared" si="17"/>
        <v>0</v>
      </c>
      <c r="O63" s="20">
        <f t="shared" si="17"/>
        <v>0</v>
      </c>
      <c r="P63" s="21">
        <f t="shared" si="17"/>
        <v>0</v>
      </c>
      <c r="Q63" s="21">
        <f t="shared" si="17"/>
        <v>0</v>
      </c>
      <c r="R63" s="21">
        <f t="shared" si="17"/>
        <v>0</v>
      </c>
      <c r="S63" s="21">
        <f t="shared" si="17"/>
        <v>0</v>
      </c>
      <c r="T63" s="21">
        <f t="shared" si="17"/>
        <v>0</v>
      </c>
      <c r="U63" s="21">
        <f t="shared" si="19"/>
        <v>0</v>
      </c>
      <c r="V63" s="21">
        <f t="shared" si="19"/>
        <v>0</v>
      </c>
      <c r="W63" s="21"/>
      <c r="X63" s="21"/>
      <c r="Y63" s="21">
        <f t="shared" si="19"/>
        <v>0</v>
      </c>
      <c r="Z63" s="21">
        <f t="shared" si="19"/>
        <v>0</v>
      </c>
      <c r="AA63" s="21">
        <f t="shared" si="19"/>
        <v>0</v>
      </c>
      <c r="AB63" s="21">
        <f t="shared" si="19"/>
        <v>0</v>
      </c>
      <c r="AC63" s="21">
        <f t="shared" si="20"/>
        <v>0</v>
      </c>
      <c r="AD63" s="21">
        <f t="shared" si="20"/>
        <v>0</v>
      </c>
      <c r="AE63" s="21">
        <f t="shared" si="20"/>
        <v>0</v>
      </c>
      <c r="AF63" s="21">
        <f t="shared" si="21"/>
        <v>0</v>
      </c>
      <c r="AG63" s="21">
        <f t="shared" si="21"/>
        <v>0</v>
      </c>
      <c r="AH63" s="21">
        <f t="shared" si="21"/>
        <v>0</v>
      </c>
      <c r="AI63" s="21">
        <f t="shared" si="21"/>
        <v>0</v>
      </c>
      <c r="AJ63" s="21">
        <f t="shared" si="21"/>
        <v>0</v>
      </c>
      <c r="AK63" s="21">
        <f t="shared" si="21"/>
        <v>0</v>
      </c>
      <c r="AL63" s="21">
        <f t="shared" si="21"/>
        <v>0</v>
      </c>
      <c r="AM63" s="21">
        <f t="shared" si="21"/>
        <v>0</v>
      </c>
      <c r="AN63" s="21">
        <f t="shared" si="21"/>
        <v>0</v>
      </c>
      <c r="AO63" s="21">
        <f t="shared" si="22"/>
        <v>0</v>
      </c>
      <c r="AP63" s="21">
        <f t="shared" si="22"/>
        <v>0</v>
      </c>
      <c r="AQ63" s="21">
        <f t="shared" si="22"/>
        <v>0</v>
      </c>
    </row>
    <row r="64" spans="1:43" ht="15.75" hidden="1" outlineLevel="1" x14ac:dyDescent="0.25">
      <c r="A64" s="19">
        <f t="shared" si="16"/>
        <v>20</v>
      </c>
      <c r="B64" s="28" t="str">
        <f t="shared" si="18"/>
        <v>Legion</v>
      </c>
      <c r="C64" s="29" t="str">
        <f t="shared" si="18"/>
        <v>Бойко Сергей</v>
      </c>
      <c r="D64" s="21">
        <f>SUM(F64:AQ64)</f>
        <v>0</v>
      </c>
      <c r="E64" s="3">
        <f>IF(D64&gt;0,RANK(D64,$D$45:$D$83),реглист!$C$88+1)</f>
        <v>23</v>
      </c>
      <c r="F64" s="20">
        <f t="shared" si="17"/>
        <v>0</v>
      </c>
      <c r="G64" s="20">
        <f t="shared" si="17"/>
        <v>0</v>
      </c>
      <c r="H64" s="20">
        <f t="shared" si="17"/>
        <v>0</v>
      </c>
      <c r="I64" s="20">
        <f t="shared" si="17"/>
        <v>0</v>
      </c>
      <c r="J64" s="21">
        <f t="shared" si="17"/>
        <v>0</v>
      </c>
      <c r="K64" s="21">
        <f t="shared" si="17"/>
        <v>0</v>
      </c>
      <c r="L64" s="21">
        <f t="shared" si="17"/>
        <v>0</v>
      </c>
      <c r="M64" s="20">
        <f t="shared" si="17"/>
        <v>0</v>
      </c>
      <c r="N64" s="20">
        <f t="shared" si="17"/>
        <v>0</v>
      </c>
      <c r="O64" s="20">
        <f t="shared" si="17"/>
        <v>0</v>
      </c>
      <c r="P64" s="21">
        <f t="shared" si="17"/>
        <v>0</v>
      </c>
      <c r="Q64" s="21">
        <f t="shared" si="17"/>
        <v>0</v>
      </c>
      <c r="R64" s="21">
        <f t="shared" si="17"/>
        <v>0</v>
      </c>
      <c r="S64" s="21">
        <f t="shared" si="17"/>
        <v>0</v>
      </c>
      <c r="T64" s="21">
        <f t="shared" si="17"/>
        <v>0</v>
      </c>
      <c r="U64" s="21">
        <f t="shared" si="19"/>
        <v>0</v>
      </c>
      <c r="V64" s="21">
        <f t="shared" si="19"/>
        <v>0</v>
      </c>
      <c r="W64" s="21"/>
      <c r="X64" s="21"/>
      <c r="Y64" s="21">
        <f t="shared" si="19"/>
        <v>0</v>
      </c>
      <c r="Z64" s="21">
        <f t="shared" si="19"/>
        <v>0</v>
      </c>
      <c r="AA64" s="21">
        <f t="shared" si="19"/>
        <v>0</v>
      </c>
      <c r="AB64" s="21">
        <f t="shared" si="19"/>
        <v>0</v>
      </c>
      <c r="AC64" s="21">
        <f t="shared" si="20"/>
        <v>0</v>
      </c>
      <c r="AD64" s="21">
        <f t="shared" si="20"/>
        <v>0</v>
      </c>
      <c r="AE64" s="21">
        <f t="shared" si="20"/>
        <v>0</v>
      </c>
      <c r="AF64" s="21">
        <f t="shared" si="21"/>
        <v>0</v>
      </c>
      <c r="AG64" s="21">
        <f t="shared" si="21"/>
        <v>0</v>
      </c>
      <c r="AH64" s="21">
        <f t="shared" si="21"/>
        <v>0</v>
      </c>
      <c r="AI64" s="21">
        <f t="shared" si="21"/>
        <v>0</v>
      </c>
      <c r="AJ64" s="21">
        <f t="shared" si="21"/>
        <v>0</v>
      </c>
      <c r="AK64" s="21">
        <f t="shared" si="21"/>
        <v>0</v>
      </c>
      <c r="AL64" s="21">
        <f t="shared" si="21"/>
        <v>0</v>
      </c>
      <c r="AM64" s="21">
        <f t="shared" si="21"/>
        <v>0</v>
      </c>
      <c r="AN64" s="21">
        <f t="shared" si="21"/>
        <v>0</v>
      </c>
      <c r="AO64" s="21">
        <f t="shared" si="22"/>
        <v>0</v>
      </c>
      <c r="AP64" s="21">
        <f t="shared" si="22"/>
        <v>0</v>
      </c>
      <c r="AQ64" s="21">
        <f t="shared" si="22"/>
        <v>0</v>
      </c>
    </row>
    <row r="65" spans="1:43" ht="15.75" hidden="1" outlineLevel="1" x14ac:dyDescent="0.25">
      <c r="A65" s="19">
        <f t="shared" si="16"/>
        <v>21</v>
      </c>
      <c r="B65" s="28" t="str">
        <f t="shared" si="18"/>
        <v>ASpinnTeam</v>
      </c>
      <c r="C65" s="29" t="str">
        <f t="shared" si="18"/>
        <v>Вашкевич Александр</v>
      </c>
      <c r="D65" s="21">
        <f>SUM(F65:AQ65)</f>
        <v>0</v>
      </c>
      <c r="E65" s="3">
        <f>IF(D65&gt;0,RANK(D65,$D$45:$D$83),реглист!$C$88+1)</f>
        <v>23</v>
      </c>
      <c r="F65" s="20">
        <f t="shared" si="17"/>
        <v>0</v>
      </c>
      <c r="G65" s="20">
        <f t="shared" si="17"/>
        <v>0</v>
      </c>
      <c r="H65" s="20">
        <f t="shared" si="17"/>
        <v>0</v>
      </c>
      <c r="I65" s="20">
        <f t="shared" si="17"/>
        <v>0</v>
      </c>
      <c r="J65" s="21">
        <f t="shared" si="17"/>
        <v>0</v>
      </c>
      <c r="K65" s="21">
        <f t="shared" si="17"/>
        <v>0</v>
      </c>
      <c r="L65" s="21">
        <f t="shared" si="17"/>
        <v>0</v>
      </c>
      <c r="M65" s="20">
        <f t="shared" si="17"/>
        <v>0</v>
      </c>
      <c r="N65" s="20">
        <f t="shared" si="17"/>
        <v>0</v>
      </c>
      <c r="O65" s="20">
        <f t="shared" si="17"/>
        <v>0</v>
      </c>
      <c r="P65" s="21">
        <f t="shared" si="17"/>
        <v>0</v>
      </c>
      <c r="Q65" s="21">
        <f t="shared" si="17"/>
        <v>0</v>
      </c>
      <c r="R65" s="21">
        <f t="shared" si="17"/>
        <v>0</v>
      </c>
      <c r="S65" s="21">
        <f t="shared" si="17"/>
        <v>0</v>
      </c>
      <c r="T65" s="21">
        <f t="shared" si="17"/>
        <v>0</v>
      </c>
      <c r="U65" s="21">
        <f t="shared" si="19"/>
        <v>0</v>
      </c>
      <c r="V65" s="21">
        <f t="shared" si="19"/>
        <v>0</v>
      </c>
      <c r="W65" s="21"/>
      <c r="X65" s="21"/>
      <c r="Y65" s="21">
        <f t="shared" si="19"/>
        <v>0</v>
      </c>
      <c r="Z65" s="21">
        <f t="shared" si="19"/>
        <v>0</v>
      </c>
      <c r="AA65" s="21">
        <f t="shared" si="19"/>
        <v>0</v>
      </c>
      <c r="AB65" s="21">
        <f t="shared" si="19"/>
        <v>0</v>
      </c>
      <c r="AC65" s="21">
        <f t="shared" si="20"/>
        <v>0</v>
      </c>
      <c r="AD65" s="21">
        <f t="shared" si="20"/>
        <v>0</v>
      </c>
      <c r="AE65" s="21">
        <f t="shared" si="20"/>
        <v>0</v>
      </c>
      <c r="AF65" s="21">
        <f t="shared" si="21"/>
        <v>0</v>
      </c>
      <c r="AG65" s="21">
        <f t="shared" si="21"/>
        <v>0</v>
      </c>
      <c r="AH65" s="21">
        <f t="shared" si="21"/>
        <v>0</v>
      </c>
      <c r="AI65" s="21">
        <f t="shared" si="21"/>
        <v>0</v>
      </c>
      <c r="AJ65" s="21">
        <f t="shared" si="21"/>
        <v>0</v>
      </c>
      <c r="AK65" s="21">
        <f t="shared" si="21"/>
        <v>0</v>
      </c>
      <c r="AL65" s="21">
        <f t="shared" si="21"/>
        <v>0</v>
      </c>
      <c r="AM65" s="21">
        <f t="shared" si="21"/>
        <v>0</v>
      </c>
      <c r="AN65" s="21">
        <f t="shared" si="21"/>
        <v>0</v>
      </c>
      <c r="AO65" s="21">
        <f t="shared" si="22"/>
        <v>0</v>
      </c>
      <c r="AP65" s="21">
        <f t="shared" si="22"/>
        <v>0</v>
      </c>
      <c r="AQ65" s="21">
        <f t="shared" si="22"/>
        <v>0</v>
      </c>
    </row>
    <row r="66" spans="1:43" ht="15.75" hidden="1" outlineLevel="1" x14ac:dyDescent="0.25">
      <c r="A66" s="19">
        <f t="shared" si="16"/>
        <v>22</v>
      </c>
      <c r="B66" s="28" t="str">
        <f t="shared" si="18"/>
        <v>nanobass</v>
      </c>
      <c r="C66" s="29" t="str">
        <f t="shared" si="18"/>
        <v>Мартынчук Михаил</v>
      </c>
      <c r="D66" s="21">
        <f>SUM(F66:AQ66)</f>
        <v>0</v>
      </c>
      <c r="E66" s="3">
        <f>IF(D66&gt;0,RANK(D66,$D$45:$D$83),реглист!$C$88+1)</f>
        <v>23</v>
      </c>
      <c r="F66" s="20">
        <f t="shared" si="17"/>
        <v>0</v>
      </c>
      <c r="G66" s="20">
        <f t="shared" si="17"/>
        <v>0</v>
      </c>
      <c r="H66" s="20">
        <f t="shared" si="17"/>
        <v>0</v>
      </c>
      <c r="I66" s="20">
        <f t="shared" si="17"/>
        <v>0</v>
      </c>
      <c r="J66" s="21">
        <f t="shared" si="17"/>
        <v>0</v>
      </c>
      <c r="K66" s="21">
        <f t="shared" si="17"/>
        <v>0</v>
      </c>
      <c r="L66" s="21">
        <f t="shared" si="17"/>
        <v>0</v>
      </c>
      <c r="M66" s="20">
        <f t="shared" si="17"/>
        <v>0</v>
      </c>
      <c r="N66" s="20">
        <f t="shared" si="17"/>
        <v>0</v>
      </c>
      <c r="O66" s="20">
        <f t="shared" si="17"/>
        <v>0</v>
      </c>
      <c r="P66" s="21">
        <f t="shared" si="17"/>
        <v>0</v>
      </c>
      <c r="Q66" s="21">
        <f t="shared" si="17"/>
        <v>0</v>
      </c>
      <c r="R66" s="21">
        <f t="shared" si="17"/>
        <v>0</v>
      </c>
      <c r="S66" s="21">
        <f t="shared" si="17"/>
        <v>0</v>
      </c>
      <c r="T66" s="21">
        <f t="shared" si="17"/>
        <v>0</v>
      </c>
      <c r="U66" s="21">
        <f t="shared" si="19"/>
        <v>0</v>
      </c>
      <c r="V66" s="21">
        <f t="shared" si="19"/>
        <v>0</v>
      </c>
      <c r="W66" s="21"/>
      <c r="X66" s="21"/>
      <c r="Y66" s="21">
        <f t="shared" si="19"/>
        <v>0</v>
      </c>
      <c r="Z66" s="21">
        <f t="shared" si="19"/>
        <v>0</v>
      </c>
      <c r="AA66" s="21">
        <f t="shared" si="19"/>
        <v>0</v>
      </c>
      <c r="AB66" s="21">
        <f t="shared" si="19"/>
        <v>0</v>
      </c>
      <c r="AC66" s="21">
        <f t="shared" si="20"/>
        <v>0</v>
      </c>
      <c r="AD66" s="21">
        <f t="shared" si="20"/>
        <v>0</v>
      </c>
      <c r="AE66" s="21">
        <f t="shared" si="20"/>
        <v>0</v>
      </c>
      <c r="AF66" s="21">
        <f t="shared" si="21"/>
        <v>0</v>
      </c>
      <c r="AG66" s="21">
        <f t="shared" si="21"/>
        <v>0</v>
      </c>
      <c r="AH66" s="21">
        <f t="shared" si="21"/>
        <v>0</v>
      </c>
      <c r="AI66" s="21">
        <f t="shared" si="21"/>
        <v>0</v>
      </c>
      <c r="AJ66" s="21">
        <f t="shared" si="21"/>
        <v>0</v>
      </c>
      <c r="AK66" s="21">
        <f t="shared" si="21"/>
        <v>0</v>
      </c>
      <c r="AL66" s="21">
        <f t="shared" si="21"/>
        <v>0</v>
      </c>
      <c r="AM66" s="21">
        <f t="shared" si="21"/>
        <v>0</v>
      </c>
      <c r="AN66" s="21">
        <f t="shared" si="21"/>
        <v>0</v>
      </c>
      <c r="AO66" s="21">
        <f t="shared" si="22"/>
        <v>0</v>
      </c>
      <c r="AP66" s="21">
        <f t="shared" si="22"/>
        <v>0</v>
      </c>
      <c r="AQ66" s="21">
        <f t="shared" si="22"/>
        <v>0</v>
      </c>
    </row>
    <row r="67" spans="1:43" ht="15.75" hidden="1" outlineLevel="1" x14ac:dyDescent="0.25">
      <c r="A67" s="19">
        <f t="shared" si="16"/>
        <v>23</v>
      </c>
      <c r="B67" s="28">
        <f t="shared" si="18"/>
        <v>0</v>
      </c>
      <c r="C67" s="29">
        <f t="shared" si="18"/>
        <v>0</v>
      </c>
      <c r="D67" s="21">
        <f>SUM(F67:AQ67)</f>
        <v>0</v>
      </c>
      <c r="E67" s="3">
        <f>IF(D67&gt;0,RANK(D67,$D$45:$D$83),реглист!$C$88+1)</f>
        <v>23</v>
      </c>
      <c r="F67" s="20">
        <f t="shared" si="17"/>
        <v>0</v>
      </c>
      <c r="G67" s="20">
        <f t="shared" si="17"/>
        <v>0</v>
      </c>
      <c r="H67" s="20">
        <f t="shared" si="17"/>
        <v>0</v>
      </c>
      <c r="I67" s="20">
        <f t="shared" si="17"/>
        <v>0</v>
      </c>
      <c r="J67" s="21">
        <f t="shared" si="17"/>
        <v>0</v>
      </c>
      <c r="K67" s="21">
        <f t="shared" si="17"/>
        <v>0</v>
      </c>
      <c r="L67" s="21">
        <f t="shared" si="17"/>
        <v>0</v>
      </c>
      <c r="M67" s="20">
        <f t="shared" si="17"/>
        <v>0</v>
      </c>
      <c r="N67" s="20">
        <f t="shared" si="17"/>
        <v>0</v>
      </c>
      <c r="O67" s="20">
        <f t="shared" si="17"/>
        <v>0</v>
      </c>
      <c r="P67" s="21">
        <f t="shared" si="17"/>
        <v>0</v>
      </c>
      <c r="Q67" s="21">
        <f t="shared" si="17"/>
        <v>0</v>
      </c>
      <c r="R67" s="21">
        <f t="shared" si="17"/>
        <v>0</v>
      </c>
      <c r="S67" s="21">
        <f t="shared" si="17"/>
        <v>0</v>
      </c>
      <c r="T67" s="21">
        <f t="shared" si="17"/>
        <v>0</v>
      </c>
      <c r="U67" s="21">
        <f t="shared" si="19"/>
        <v>0</v>
      </c>
      <c r="V67" s="21">
        <f t="shared" si="19"/>
        <v>0</v>
      </c>
      <c r="W67" s="21"/>
      <c r="X67" s="21"/>
      <c r="Y67" s="21">
        <f t="shared" si="19"/>
        <v>0</v>
      </c>
      <c r="Z67" s="21">
        <f t="shared" si="19"/>
        <v>0</v>
      </c>
      <c r="AA67" s="21">
        <f t="shared" si="19"/>
        <v>0</v>
      </c>
      <c r="AB67" s="21">
        <f t="shared" si="19"/>
        <v>0</v>
      </c>
      <c r="AC67" s="21">
        <f t="shared" si="20"/>
        <v>0</v>
      </c>
      <c r="AD67" s="21">
        <f t="shared" si="20"/>
        <v>0</v>
      </c>
      <c r="AE67" s="21">
        <f t="shared" si="20"/>
        <v>0</v>
      </c>
      <c r="AF67" s="21">
        <f t="shared" si="21"/>
        <v>0</v>
      </c>
      <c r="AG67" s="21">
        <f t="shared" si="21"/>
        <v>0</v>
      </c>
      <c r="AH67" s="21">
        <f t="shared" si="21"/>
        <v>0</v>
      </c>
      <c r="AI67" s="21">
        <f t="shared" si="21"/>
        <v>0</v>
      </c>
      <c r="AJ67" s="21">
        <f t="shared" si="21"/>
        <v>0</v>
      </c>
      <c r="AK67" s="21">
        <f t="shared" si="21"/>
        <v>0</v>
      </c>
      <c r="AL67" s="21">
        <f t="shared" si="21"/>
        <v>0</v>
      </c>
      <c r="AM67" s="21">
        <f t="shared" si="21"/>
        <v>0</v>
      </c>
      <c r="AN67" s="21">
        <f t="shared" si="21"/>
        <v>0</v>
      </c>
      <c r="AO67" s="21">
        <f t="shared" si="22"/>
        <v>0</v>
      </c>
      <c r="AP67" s="21">
        <f t="shared" si="22"/>
        <v>0</v>
      </c>
      <c r="AQ67" s="21">
        <f t="shared" si="22"/>
        <v>0</v>
      </c>
    </row>
    <row r="68" spans="1:43" ht="15.75" hidden="1" outlineLevel="1" x14ac:dyDescent="0.25">
      <c r="A68" s="19">
        <f t="shared" si="16"/>
        <v>24</v>
      </c>
      <c r="B68" s="28">
        <f t="shared" si="18"/>
        <v>0</v>
      </c>
      <c r="C68" s="29">
        <f t="shared" si="18"/>
        <v>0</v>
      </c>
      <c r="D68" s="21">
        <f>SUM(F68:AQ68)</f>
        <v>0</v>
      </c>
      <c r="E68" s="3">
        <f>IF(D68&gt;0,RANK(D68,$D$45:$D$83),реглист!$C$88+1)</f>
        <v>23</v>
      </c>
      <c r="F68" s="20">
        <f t="shared" si="17"/>
        <v>0</v>
      </c>
      <c r="G68" s="20">
        <f t="shared" si="17"/>
        <v>0</v>
      </c>
      <c r="H68" s="20">
        <f t="shared" si="17"/>
        <v>0</v>
      </c>
      <c r="I68" s="20">
        <f t="shared" si="17"/>
        <v>0</v>
      </c>
      <c r="J68" s="21">
        <f t="shared" si="17"/>
        <v>0</v>
      </c>
      <c r="K68" s="21">
        <f t="shared" si="17"/>
        <v>0</v>
      </c>
      <c r="L68" s="21">
        <f t="shared" si="17"/>
        <v>0</v>
      </c>
      <c r="M68" s="20">
        <f t="shared" si="17"/>
        <v>0</v>
      </c>
      <c r="N68" s="20">
        <f t="shared" si="17"/>
        <v>0</v>
      </c>
      <c r="O68" s="20">
        <f t="shared" si="17"/>
        <v>0</v>
      </c>
      <c r="P68" s="21">
        <f t="shared" si="17"/>
        <v>0</v>
      </c>
      <c r="Q68" s="21">
        <f t="shared" si="17"/>
        <v>0</v>
      </c>
      <c r="R68" s="21">
        <f t="shared" si="17"/>
        <v>0</v>
      </c>
      <c r="S68" s="21">
        <f t="shared" si="17"/>
        <v>0</v>
      </c>
      <c r="T68" s="21">
        <f t="shared" si="17"/>
        <v>0</v>
      </c>
      <c r="U68" s="21">
        <f t="shared" si="19"/>
        <v>0</v>
      </c>
      <c r="V68" s="21">
        <f t="shared" si="19"/>
        <v>0</v>
      </c>
      <c r="W68" s="21"/>
      <c r="X68" s="21"/>
      <c r="Y68" s="21">
        <f t="shared" si="19"/>
        <v>0</v>
      </c>
      <c r="Z68" s="21">
        <f t="shared" si="19"/>
        <v>0</v>
      </c>
      <c r="AA68" s="21">
        <f t="shared" si="19"/>
        <v>0</v>
      </c>
      <c r="AB68" s="21">
        <f t="shared" si="19"/>
        <v>0</v>
      </c>
      <c r="AC68" s="21">
        <f t="shared" si="20"/>
        <v>0</v>
      </c>
      <c r="AD68" s="21">
        <f t="shared" si="20"/>
        <v>0</v>
      </c>
      <c r="AE68" s="21">
        <f t="shared" si="20"/>
        <v>0</v>
      </c>
      <c r="AF68" s="21">
        <f t="shared" si="21"/>
        <v>0</v>
      </c>
      <c r="AG68" s="21">
        <f t="shared" si="21"/>
        <v>0</v>
      </c>
      <c r="AH68" s="21">
        <f t="shared" si="21"/>
        <v>0</v>
      </c>
      <c r="AI68" s="21">
        <f t="shared" si="21"/>
        <v>0</v>
      </c>
      <c r="AJ68" s="21">
        <f t="shared" si="21"/>
        <v>0</v>
      </c>
      <c r="AK68" s="21">
        <f t="shared" si="21"/>
        <v>0</v>
      </c>
      <c r="AL68" s="21">
        <f t="shared" si="21"/>
        <v>0</v>
      </c>
      <c r="AM68" s="21">
        <f t="shared" si="21"/>
        <v>0</v>
      </c>
      <c r="AN68" s="21">
        <f t="shared" si="21"/>
        <v>0</v>
      </c>
      <c r="AO68" s="21">
        <f t="shared" si="22"/>
        <v>0</v>
      </c>
      <c r="AP68" s="21">
        <f t="shared" si="22"/>
        <v>0</v>
      </c>
      <c r="AQ68" s="21">
        <f t="shared" si="22"/>
        <v>0</v>
      </c>
    </row>
    <row r="69" spans="1:43" ht="15.75" hidden="1" outlineLevel="1" x14ac:dyDescent="0.25">
      <c r="A69" s="19">
        <f t="shared" si="16"/>
        <v>25</v>
      </c>
      <c r="B69" s="28">
        <f t="shared" si="18"/>
        <v>0</v>
      </c>
      <c r="C69" s="29">
        <f t="shared" si="18"/>
        <v>0</v>
      </c>
      <c r="D69" s="21">
        <f>SUM(F69:AQ69)</f>
        <v>0</v>
      </c>
      <c r="E69" s="3">
        <f>IF(D69&gt;0,RANK(D69,$D$45:$D$83),реглист!$C$88+1)</f>
        <v>23</v>
      </c>
      <c r="F69" s="20">
        <f t="shared" si="17"/>
        <v>0</v>
      </c>
      <c r="G69" s="20">
        <f t="shared" si="17"/>
        <v>0</v>
      </c>
      <c r="H69" s="20">
        <f t="shared" si="17"/>
        <v>0</v>
      </c>
      <c r="I69" s="20">
        <f t="shared" si="17"/>
        <v>0</v>
      </c>
      <c r="J69" s="21">
        <f t="shared" si="17"/>
        <v>0</v>
      </c>
      <c r="K69" s="21">
        <f t="shared" si="17"/>
        <v>0</v>
      </c>
      <c r="L69" s="21">
        <f t="shared" si="17"/>
        <v>0</v>
      </c>
      <c r="M69" s="20">
        <f t="shared" si="17"/>
        <v>0</v>
      </c>
      <c r="N69" s="20">
        <f t="shared" si="17"/>
        <v>0</v>
      </c>
      <c r="O69" s="20">
        <f t="shared" si="17"/>
        <v>0</v>
      </c>
      <c r="P69" s="21">
        <f t="shared" si="17"/>
        <v>0</v>
      </c>
      <c r="Q69" s="21">
        <f t="shared" si="17"/>
        <v>0</v>
      </c>
      <c r="R69" s="21">
        <f t="shared" si="17"/>
        <v>0</v>
      </c>
      <c r="S69" s="21">
        <f t="shared" si="17"/>
        <v>0</v>
      </c>
      <c r="T69" s="21">
        <f t="shared" si="17"/>
        <v>0</v>
      </c>
      <c r="U69" s="21">
        <f t="shared" si="19"/>
        <v>0</v>
      </c>
      <c r="V69" s="21">
        <f t="shared" si="19"/>
        <v>0</v>
      </c>
      <c r="W69" s="21"/>
      <c r="X69" s="21"/>
      <c r="Y69" s="21">
        <f t="shared" si="19"/>
        <v>0</v>
      </c>
      <c r="Z69" s="21">
        <f t="shared" si="19"/>
        <v>0</v>
      </c>
      <c r="AA69" s="21">
        <f t="shared" si="19"/>
        <v>0</v>
      </c>
      <c r="AB69" s="21">
        <f t="shared" si="19"/>
        <v>0</v>
      </c>
      <c r="AC69" s="21">
        <f t="shared" si="20"/>
        <v>0</v>
      </c>
      <c r="AD69" s="21">
        <f t="shared" si="20"/>
        <v>0</v>
      </c>
      <c r="AE69" s="21">
        <f t="shared" si="20"/>
        <v>0</v>
      </c>
      <c r="AF69" s="21">
        <f t="shared" si="21"/>
        <v>0</v>
      </c>
      <c r="AG69" s="21">
        <f t="shared" si="21"/>
        <v>0</v>
      </c>
      <c r="AH69" s="21">
        <f t="shared" si="21"/>
        <v>0</v>
      </c>
      <c r="AI69" s="21">
        <f t="shared" si="21"/>
        <v>0</v>
      </c>
      <c r="AJ69" s="21">
        <f t="shared" si="21"/>
        <v>0</v>
      </c>
      <c r="AK69" s="21">
        <f t="shared" si="21"/>
        <v>0</v>
      </c>
      <c r="AL69" s="21">
        <f t="shared" si="21"/>
        <v>0</v>
      </c>
      <c r="AM69" s="21">
        <f t="shared" si="21"/>
        <v>0</v>
      </c>
      <c r="AN69" s="21">
        <f t="shared" si="21"/>
        <v>0</v>
      </c>
      <c r="AO69" s="21">
        <f t="shared" si="22"/>
        <v>0</v>
      </c>
      <c r="AP69" s="21">
        <f t="shared" si="22"/>
        <v>0</v>
      </c>
      <c r="AQ69" s="21">
        <f t="shared" si="22"/>
        <v>0</v>
      </c>
    </row>
    <row r="70" spans="1:43" ht="15.75" hidden="1" outlineLevel="1" x14ac:dyDescent="0.25">
      <c r="A70" s="19">
        <f t="shared" si="16"/>
        <v>26</v>
      </c>
      <c r="B70" s="28">
        <f t="shared" si="18"/>
        <v>0</v>
      </c>
      <c r="C70" s="29">
        <f t="shared" si="18"/>
        <v>0</v>
      </c>
      <c r="D70" s="21">
        <f>SUM(F70:AQ70)</f>
        <v>0</v>
      </c>
      <c r="E70" s="3">
        <f>IF(D70&gt;0,RANK(D70,$D$45:$D$83),реглист!$C$88+1)</f>
        <v>23</v>
      </c>
      <c r="F70" s="20">
        <f t="shared" si="17"/>
        <v>0</v>
      </c>
      <c r="G70" s="20">
        <f t="shared" si="17"/>
        <v>0</v>
      </c>
      <c r="H70" s="20">
        <f t="shared" si="17"/>
        <v>0</v>
      </c>
      <c r="I70" s="20">
        <f t="shared" si="17"/>
        <v>0</v>
      </c>
      <c r="J70" s="21">
        <f t="shared" si="17"/>
        <v>0</v>
      </c>
      <c r="K70" s="21">
        <f t="shared" si="17"/>
        <v>0</v>
      </c>
      <c r="L70" s="21">
        <f t="shared" si="17"/>
        <v>0</v>
      </c>
      <c r="M70" s="20">
        <f t="shared" si="17"/>
        <v>0</v>
      </c>
      <c r="N70" s="20">
        <f t="shared" si="17"/>
        <v>0</v>
      </c>
      <c r="O70" s="20">
        <f t="shared" si="17"/>
        <v>0</v>
      </c>
      <c r="P70" s="21">
        <f t="shared" si="17"/>
        <v>0</v>
      </c>
      <c r="Q70" s="21">
        <f t="shared" si="17"/>
        <v>0</v>
      </c>
      <c r="R70" s="21">
        <f t="shared" si="17"/>
        <v>0</v>
      </c>
      <c r="S70" s="21">
        <f t="shared" si="17"/>
        <v>0</v>
      </c>
      <c r="T70" s="21">
        <f t="shared" si="17"/>
        <v>0</v>
      </c>
      <c r="U70" s="21">
        <f t="shared" si="19"/>
        <v>0</v>
      </c>
      <c r="V70" s="21">
        <f t="shared" si="19"/>
        <v>0</v>
      </c>
      <c r="W70" s="21"/>
      <c r="X70" s="21"/>
      <c r="Y70" s="21">
        <f t="shared" si="19"/>
        <v>0</v>
      </c>
      <c r="Z70" s="21">
        <f t="shared" si="19"/>
        <v>0</v>
      </c>
      <c r="AA70" s="21">
        <f t="shared" si="19"/>
        <v>0</v>
      </c>
      <c r="AB70" s="21">
        <f t="shared" si="19"/>
        <v>0</v>
      </c>
      <c r="AC70" s="21">
        <f t="shared" si="20"/>
        <v>0</v>
      </c>
      <c r="AD70" s="21">
        <f t="shared" si="20"/>
        <v>0</v>
      </c>
      <c r="AE70" s="21">
        <f t="shared" si="20"/>
        <v>0</v>
      </c>
      <c r="AF70" s="21">
        <f t="shared" si="21"/>
        <v>0</v>
      </c>
      <c r="AG70" s="21">
        <f t="shared" si="21"/>
        <v>0</v>
      </c>
      <c r="AH70" s="21">
        <f t="shared" si="21"/>
        <v>0</v>
      </c>
      <c r="AI70" s="21">
        <f t="shared" si="21"/>
        <v>0</v>
      </c>
      <c r="AJ70" s="21">
        <f t="shared" si="21"/>
        <v>0</v>
      </c>
      <c r="AK70" s="21">
        <f t="shared" si="21"/>
        <v>0</v>
      </c>
      <c r="AL70" s="21">
        <f t="shared" si="21"/>
        <v>0</v>
      </c>
      <c r="AM70" s="21">
        <f t="shared" si="21"/>
        <v>0</v>
      </c>
      <c r="AN70" s="21">
        <f t="shared" si="21"/>
        <v>0</v>
      </c>
      <c r="AO70" s="21">
        <f t="shared" si="22"/>
        <v>0</v>
      </c>
      <c r="AP70" s="21">
        <f t="shared" si="22"/>
        <v>0</v>
      </c>
      <c r="AQ70" s="21">
        <f t="shared" si="22"/>
        <v>0</v>
      </c>
    </row>
    <row r="71" spans="1:43" ht="15.75" hidden="1" outlineLevel="1" x14ac:dyDescent="0.25">
      <c r="A71" s="19">
        <f t="shared" si="16"/>
        <v>27</v>
      </c>
      <c r="B71" s="28">
        <f t="shared" si="18"/>
        <v>0</v>
      </c>
      <c r="C71" s="29">
        <f t="shared" si="18"/>
        <v>0</v>
      </c>
      <c r="D71" s="21">
        <f>SUM(F71:AQ71)</f>
        <v>0</v>
      </c>
      <c r="E71" s="3">
        <f>IF(D71&gt;0,RANK(D71,$D$45:$D$83),реглист!$C$88+1)</f>
        <v>23</v>
      </c>
      <c r="F71" s="20">
        <f t="shared" si="17"/>
        <v>0</v>
      </c>
      <c r="G71" s="20">
        <f t="shared" si="17"/>
        <v>0</v>
      </c>
      <c r="H71" s="20">
        <f t="shared" si="17"/>
        <v>0</v>
      </c>
      <c r="I71" s="20">
        <f t="shared" si="17"/>
        <v>0</v>
      </c>
      <c r="J71" s="21">
        <f t="shared" si="17"/>
        <v>0</v>
      </c>
      <c r="K71" s="21">
        <f t="shared" si="17"/>
        <v>0</v>
      </c>
      <c r="L71" s="21">
        <f t="shared" si="17"/>
        <v>0</v>
      </c>
      <c r="M71" s="20">
        <f t="shared" si="17"/>
        <v>0</v>
      </c>
      <c r="N71" s="20">
        <f t="shared" si="17"/>
        <v>0</v>
      </c>
      <c r="O71" s="20">
        <f t="shared" si="17"/>
        <v>0</v>
      </c>
      <c r="P71" s="21">
        <f t="shared" si="17"/>
        <v>0</v>
      </c>
      <c r="Q71" s="21">
        <f t="shared" si="17"/>
        <v>0</v>
      </c>
      <c r="R71" s="21">
        <f t="shared" si="17"/>
        <v>0</v>
      </c>
      <c r="S71" s="21">
        <f t="shared" si="17"/>
        <v>0</v>
      </c>
      <c r="T71" s="21">
        <f t="shared" si="17"/>
        <v>0</v>
      </c>
      <c r="U71" s="21">
        <f t="shared" si="19"/>
        <v>0</v>
      </c>
      <c r="V71" s="21">
        <f t="shared" si="19"/>
        <v>0</v>
      </c>
      <c r="W71" s="21"/>
      <c r="X71" s="21"/>
      <c r="Y71" s="21">
        <f t="shared" si="19"/>
        <v>0</v>
      </c>
      <c r="Z71" s="21">
        <f t="shared" si="19"/>
        <v>0</v>
      </c>
      <c r="AA71" s="21">
        <f t="shared" si="19"/>
        <v>0</v>
      </c>
      <c r="AB71" s="21">
        <f t="shared" si="19"/>
        <v>0</v>
      </c>
      <c r="AC71" s="21">
        <f t="shared" si="20"/>
        <v>0</v>
      </c>
      <c r="AD71" s="21">
        <f t="shared" si="20"/>
        <v>0</v>
      </c>
      <c r="AE71" s="21">
        <f t="shared" si="20"/>
        <v>0</v>
      </c>
      <c r="AF71" s="21">
        <f t="shared" si="21"/>
        <v>0</v>
      </c>
      <c r="AG71" s="21">
        <f t="shared" si="21"/>
        <v>0</v>
      </c>
      <c r="AH71" s="21">
        <f t="shared" si="21"/>
        <v>0</v>
      </c>
      <c r="AI71" s="21">
        <f t="shared" si="21"/>
        <v>0</v>
      </c>
      <c r="AJ71" s="21">
        <f t="shared" si="21"/>
        <v>0</v>
      </c>
      <c r="AK71" s="21">
        <f t="shared" si="21"/>
        <v>0</v>
      </c>
      <c r="AL71" s="21">
        <f t="shared" si="21"/>
        <v>0</v>
      </c>
      <c r="AM71" s="21">
        <f t="shared" si="21"/>
        <v>0</v>
      </c>
      <c r="AN71" s="21">
        <f t="shared" si="21"/>
        <v>0</v>
      </c>
      <c r="AO71" s="21">
        <f t="shared" si="22"/>
        <v>0</v>
      </c>
      <c r="AP71" s="21">
        <f t="shared" si="22"/>
        <v>0</v>
      </c>
      <c r="AQ71" s="21">
        <f t="shared" si="22"/>
        <v>0</v>
      </c>
    </row>
    <row r="72" spans="1:43" ht="15.75" hidden="1" outlineLevel="1" x14ac:dyDescent="0.25">
      <c r="A72" s="19">
        <f t="shared" si="16"/>
        <v>28</v>
      </c>
      <c r="B72" s="28">
        <f t="shared" si="18"/>
        <v>0</v>
      </c>
      <c r="C72" s="29">
        <f t="shared" si="18"/>
        <v>0</v>
      </c>
      <c r="D72" s="21">
        <f>SUM(F72:AQ72)</f>
        <v>0</v>
      </c>
      <c r="E72" s="3">
        <f>IF(D72&gt;0,RANK(D72,$D$45:$D$83),реглист!$C$88+1)</f>
        <v>23</v>
      </c>
      <c r="F72" s="20">
        <f t="shared" si="17"/>
        <v>0</v>
      </c>
      <c r="G72" s="20">
        <f t="shared" si="17"/>
        <v>0</v>
      </c>
      <c r="H72" s="20">
        <f t="shared" si="17"/>
        <v>0</v>
      </c>
      <c r="I72" s="20">
        <f t="shared" si="17"/>
        <v>0</v>
      </c>
      <c r="J72" s="21">
        <f t="shared" si="17"/>
        <v>0</v>
      </c>
      <c r="K72" s="21">
        <f t="shared" si="17"/>
        <v>0</v>
      </c>
      <c r="L72" s="21">
        <f t="shared" si="17"/>
        <v>0</v>
      </c>
      <c r="M72" s="20">
        <f t="shared" si="17"/>
        <v>0</v>
      </c>
      <c r="N72" s="20">
        <f t="shared" si="17"/>
        <v>0</v>
      </c>
      <c r="O72" s="20">
        <f t="shared" si="17"/>
        <v>0</v>
      </c>
      <c r="P72" s="21">
        <f t="shared" si="17"/>
        <v>0</v>
      </c>
      <c r="Q72" s="21">
        <f t="shared" si="17"/>
        <v>0</v>
      </c>
      <c r="R72" s="21">
        <f t="shared" si="17"/>
        <v>0</v>
      </c>
      <c r="S72" s="21">
        <f t="shared" si="17"/>
        <v>0</v>
      </c>
      <c r="T72" s="21">
        <f t="shared" si="17"/>
        <v>0</v>
      </c>
      <c r="U72" s="21">
        <f t="shared" si="19"/>
        <v>0</v>
      </c>
      <c r="V72" s="21">
        <f t="shared" si="19"/>
        <v>0</v>
      </c>
      <c r="W72" s="21"/>
      <c r="X72" s="21"/>
      <c r="Y72" s="21">
        <f t="shared" si="19"/>
        <v>0</v>
      </c>
      <c r="Z72" s="21">
        <f t="shared" si="19"/>
        <v>0</v>
      </c>
      <c r="AA72" s="21">
        <f t="shared" si="19"/>
        <v>0</v>
      </c>
      <c r="AB72" s="21">
        <f t="shared" si="19"/>
        <v>0</v>
      </c>
      <c r="AC72" s="21">
        <f t="shared" si="20"/>
        <v>0</v>
      </c>
      <c r="AD72" s="21">
        <f t="shared" si="20"/>
        <v>0</v>
      </c>
      <c r="AE72" s="21">
        <f t="shared" si="20"/>
        <v>0</v>
      </c>
      <c r="AF72" s="21">
        <f t="shared" si="21"/>
        <v>0</v>
      </c>
      <c r="AG72" s="21">
        <f t="shared" si="21"/>
        <v>0</v>
      </c>
      <c r="AH72" s="21">
        <f t="shared" si="21"/>
        <v>0</v>
      </c>
      <c r="AI72" s="21">
        <f t="shared" si="21"/>
        <v>0</v>
      </c>
      <c r="AJ72" s="21">
        <f t="shared" si="21"/>
        <v>0</v>
      </c>
      <c r="AK72" s="21">
        <f t="shared" si="21"/>
        <v>0</v>
      </c>
      <c r="AL72" s="21">
        <f t="shared" si="21"/>
        <v>0</v>
      </c>
      <c r="AM72" s="21">
        <f t="shared" si="21"/>
        <v>0</v>
      </c>
      <c r="AN72" s="21">
        <f t="shared" si="21"/>
        <v>0</v>
      </c>
      <c r="AO72" s="21">
        <f t="shared" si="22"/>
        <v>0</v>
      </c>
      <c r="AP72" s="21">
        <f t="shared" si="22"/>
        <v>0</v>
      </c>
      <c r="AQ72" s="21">
        <f t="shared" si="22"/>
        <v>0</v>
      </c>
    </row>
    <row r="73" spans="1:43" ht="15.75" hidden="1" outlineLevel="1" x14ac:dyDescent="0.25">
      <c r="A73" s="19">
        <f t="shared" si="16"/>
        <v>29</v>
      </c>
      <c r="B73" s="28">
        <f t="shared" si="18"/>
        <v>0</v>
      </c>
      <c r="C73" s="29">
        <f t="shared" si="18"/>
        <v>0</v>
      </c>
      <c r="D73" s="21">
        <f>SUM(F73:AQ73)</f>
        <v>0</v>
      </c>
      <c r="E73" s="3">
        <f>IF(D73&gt;0,RANK(D73,$D$45:$D$83),реглист!$C$88+1)</f>
        <v>23</v>
      </c>
      <c r="F73" s="20">
        <f t="shared" si="17"/>
        <v>0</v>
      </c>
      <c r="G73" s="20">
        <f t="shared" si="17"/>
        <v>0</v>
      </c>
      <c r="H73" s="20">
        <f t="shared" si="17"/>
        <v>0</v>
      </c>
      <c r="I73" s="20">
        <f t="shared" si="17"/>
        <v>0</v>
      </c>
      <c r="J73" s="21">
        <f t="shared" si="17"/>
        <v>0</v>
      </c>
      <c r="K73" s="21">
        <f t="shared" si="17"/>
        <v>0</v>
      </c>
      <c r="L73" s="21">
        <f t="shared" si="17"/>
        <v>0</v>
      </c>
      <c r="M73" s="20">
        <f t="shared" si="17"/>
        <v>0</v>
      </c>
      <c r="N73" s="20">
        <f t="shared" si="17"/>
        <v>0</v>
      </c>
      <c r="O73" s="20">
        <f t="shared" si="17"/>
        <v>0</v>
      </c>
      <c r="P73" s="21">
        <f t="shared" si="17"/>
        <v>0</v>
      </c>
      <c r="Q73" s="21">
        <f t="shared" si="17"/>
        <v>0</v>
      </c>
      <c r="R73" s="21">
        <f t="shared" si="17"/>
        <v>0</v>
      </c>
      <c r="S73" s="21">
        <f t="shared" si="17"/>
        <v>0</v>
      </c>
      <c r="T73" s="21">
        <f t="shared" si="17"/>
        <v>0</v>
      </c>
      <c r="U73" s="21">
        <f t="shared" si="19"/>
        <v>0</v>
      </c>
      <c r="V73" s="21">
        <f t="shared" si="19"/>
        <v>0</v>
      </c>
      <c r="W73" s="21"/>
      <c r="X73" s="21"/>
      <c r="Y73" s="21">
        <f t="shared" si="19"/>
        <v>0</v>
      </c>
      <c r="Z73" s="21">
        <f t="shared" si="19"/>
        <v>0</v>
      </c>
      <c r="AA73" s="21">
        <f t="shared" si="19"/>
        <v>0</v>
      </c>
      <c r="AB73" s="21">
        <f t="shared" si="19"/>
        <v>0</v>
      </c>
      <c r="AC73" s="21">
        <f t="shared" si="20"/>
        <v>0</v>
      </c>
      <c r="AD73" s="21">
        <f t="shared" si="20"/>
        <v>0</v>
      </c>
      <c r="AE73" s="21">
        <f t="shared" si="20"/>
        <v>0</v>
      </c>
      <c r="AF73" s="21">
        <f t="shared" si="21"/>
        <v>0</v>
      </c>
      <c r="AG73" s="21">
        <f t="shared" si="21"/>
        <v>0</v>
      </c>
      <c r="AH73" s="21">
        <f t="shared" si="21"/>
        <v>0</v>
      </c>
      <c r="AI73" s="21">
        <f t="shared" si="21"/>
        <v>0</v>
      </c>
      <c r="AJ73" s="21">
        <f t="shared" si="21"/>
        <v>0</v>
      </c>
      <c r="AK73" s="21">
        <f t="shared" si="21"/>
        <v>0</v>
      </c>
      <c r="AL73" s="21">
        <f t="shared" si="21"/>
        <v>0</v>
      </c>
      <c r="AM73" s="21">
        <f t="shared" si="21"/>
        <v>0</v>
      </c>
      <c r="AN73" s="21">
        <f t="shared" si="21"/>
        <v>0</v>
      </c>
      <c r="AO73" s="21">
        <f t="shared" si="22"/>
        <v>0</v>
      </c>
      <c r="AP73" s="21">
        <f t="shared" si="22"/>
        <v>0</v>
      </c>
      <c r="AQ73" s="21">
        <f t="shared" si="22"/>
        <v>0</v>
      </c>
    </row>
    <row r="74" spans="1:43" ht="15.75" hidden="1" outlineLevel="1" x14ac:dyDescent="0.25">
      <c r="A74" s="19">
        <f t="shared" si="16"/>
        <v>30</v>
      </c>
      <c r="B74" s="28">
        <f t="shared" si="18"/>
        <v>0</v>
      </c>
      <c r="C74" s="29">
        <f t="shared" si="18"/>
        <v>0</v>
      </c>
      <c r="D74" s="21">
        <f>SUM(F74:AQ74)</f>
        <v>0</v>
      </c>
      <c r="E74" s="3">
        <f>IF(D74&gt;0,RANK(D74,$D$45:$D$83),реглист!$C$88+1)</f>
        <v>23</v>
      </c>
      <c r="F74" s="20">
        <f t="shared" si="17"/>
        <v>0</v>
      </c>
      <c r="G74" s="20">
        <f t="shared" si="17"/>
        <v>0</v>
      </c>
      <c r="H74" s="20">
        <f t="shared" si="17"/>
        <v>0</v>
      </c>
      <c r="I74" s="20">
        <f t="shared" si="17"/>
        <v>0</v>
      </c>
      <c r="J74" s="21">
        <f t="shared" si="17"/>
        <v>0</v>
      </c>
      <c r="K74" s="21">
        <f t="shared" si="17"/>
        <v>0</v>
      </c>
      <c r="L74" s="21">
        <f t="shared" si="17"/>
        <v>0</v>
      </c>
      <c r="M74" s="20">
        <f t="shared" si="17"/>
        <v>0</v>
      </c>
      <c r="N74" s="20">
        <f t="shared" si="17"/>
        <v>0</v>
      </c>
      <c r="O74" s="20">
        <f t="shared" si="17"/>
        <v>0</v>
      </c>
      <c r="P74" s="21">
        <f t="shared" si="17"/>
        <v>0</v>
      </c>
      <c r="Q74" s="21">
        <f t="shared" si="17"/>
        <v>0</v>
      </c>
      <c r="R74" s="21">
        <f t="shared" si="17"/>
        <v>0</v>
      </c>
      <c r="S74" s="21">
        <f t="shared" si="17"/>
        <v>0</v>
      </c>
      <c r="T74" s="21">
        <f t="shared" si="17"/>
        <v>0</v>
      </c>
      <c r="U74" s="21">
        <f t="shared" si="19"/>
        <v>0</v>
      </c>
      <c r="V74" s="21">
        <f t="shared" si="19"/>
        <v>0</v>
      </c>
      <c r="W74" s="21"/>
      <c r="X74" s="21"/>
      <c r="Y74" s="21">
        <f t="shared" si="19"/>
        <v>0</v>
      </c>
      <c r="Z74" s="21">
        <f t="shared" si="19"/>
        <v>0</v>
      </c>
      <c r="AA74" s="21">
        <f t="shared" si="19"/>
        <v>0</v>
      </c>
      <c r="AB74" s="21">
        <f t="shared" si="19"/>
        <v>0</v>
      </c>
      <c r="AC74" s="21">
        <f t="shared" si="20"/>
        <v>0</v>
      </c>
      <c r="AD74" s="21">
        <f t="shared" si="20"/>
        <v>0</v>
      </c>
      <c r="AE74" s="21">
        <f t="shared" si="20"/>
        <v>0</v>
      </c>
      <c r="AF74" s="21">
        <f t="shared" si="21"/>
        <v>0</v>
      </c>
      <c r="AG74" s="21">
        <f t="shared" si="21"/>
        <v>0</v>
      </c>
      <c r="AH74" s="21">
        <f t="shared" si="21"/>
        <v>0</v>
      </c>
      <c r="AI74" s="21">
        <f t="shared" si="21"/>
        <v>0</v>
      </c>
      <c r="AJ74" s="21">
        <f t="shared" si="21"/>
        <v>0</v>
      </c>
      <c r="AK74" s="21">
        <f t="shared" si="21"/>
        <v>0</v>
      </c>
      <c r="AL74" s="21">
        <f t="shared" si="21"/>
        <v>0</v>
      </c>
      <c r="AM74" s="21">
        <f t="shared" si="21"/>
        <v>0</v>
      </c>
      <c r="AN74" s="21">
        <f t="shared" si="21"/>
        <v>0</v>
      </c>
      <c r="AO74" s="21">
        <f t="shared" si="22"/>
        <v>0</v>
      </c>
      <c r="AP74" s="21">
        <f t="shared" si="22"/>
        <v>0</v>
      </c>
      <c r="AQ74" s="21">
        <f t="shared" si="22"/>
        <v>0</v>
      </c>
    </row>
    <row r="75" spans="1:43" ht="15.75" hidden="1" outlineLevel="1" x14ac:dyDescent="0.25">
      <c r="A75" s="19">
        <f t="shared" si="16"/>
        <v>31</v>
      </c>
      <c r="B75" s="28">
        <f t="shared" si="18"/>
        <v>0</v>
      </c>
      <c r="C75" s="29">
        <f t="shared" si="18"/>
        <v>0</v>
      </c>
      <c r="D75" s="21">
        <f>SUM(F75:AQ75)</f>
        <v>0</v>
      </c>
      <c r="E75" s="3">
        <f>IF(D75&gt;0,RANK(D75,$D$45:$D$83),реглист!$C$88+1)</f>
        <v>23</v>
      </c>
      <c r="F75" s="20">
        <f t="shared" si="17"/>
        <v>0</v>
      </c>
      <c r="G75" s="20">
        <f t="shared" si="17"/>
        <v>0</v>
      </c>
      <c r="H75" s="20">
        <f t="shared" si="17"/>
        <v>0</v>
      </c>
      <c r="I75" s="20">
        <f t="shared" si="17"/>
        <v>0</v>
      </c>
      <c r="J75" s="21">
        <f t="shared" si="17"/>
        <v>0</v>
      </c>
      <c r="K75" s="21">
        <f t="shared" si="17"/>
        <v>0</v>
      </c>
      <c r="L75" s="21">
        <f t="shared" si="17"/>
        <v>0</v>
      </c>
      <c r="M75" s="20">
        <f t="shared" si="17"/>
        <v>0</v>
      </c>
      <c r="N75" s="20">
        <f t="shared" si="17"/>
        <v>0</v>
      </c>
      <c r="O75" s="20">
        <f t="shared" si="17"/>
        <v>0</v>
      </c>
      <c r="P75" s="21">
        <f t="shared" si="17"/>
        <v>0</v>
      </c>
      <c r="Q75" s="21">
        <f t="shared" si="17"/>
        <v>0</v>
      </c>
      <c r="R75" s="21">
        <f t="shared" si="17"/>
        <v>0</v>
      </c>
      <c r="S75" s="21">
        <f t="shared" si="17"/>
        <v>0</v>
      </c>
      <c r="T75" s="21">
        <f t="shared" si="17"/>
        <v>0</v>
      </c>
      <c r="U75" s="21">
        <f t="shared" si="19"/>
        <v>0</v>
      </c>
      <c r="V75" s="21">
        <f t="shared" si="19"/>
        <v>0</v>
      </c>
      <c r="W75" s="21"/>
      <c r="X75" s="21"/>
      <c r="Y75" s="21">
        <f t="shared" si="19"/>
        <v>0</v>
      </c>
      <c r="Z75" s="21">
        <f t="shared" si="19"/>
        <v>0</v>
      </c>
      <c r="AA75" s="21">
        <f t="shared" si="19"/>
        <v>0</v>
      </c>
      <c r="AB75" s="21">
        <f t="shared" si="19"/>
        <v>0</v>
      </c>
      <c r="AC75" s="21">
        <f t="shared" si="20"/>
        <v>0</v>
      </c>
      <c r="AD75" s="21">
        <f t="shared" si="20"/>
        <v>0</v>
      </c>
      <c r="AE75" s="21">
        <f t="shared" si="20"/>
        <v>0</v>
      </c>
      <c r="AF75" s="21">
        <f t="shared" si="21"/>
        <v>0</v>
      </c>
      <c r="AG75" s="21">
        <f t="shared" si="21"/>
        <v>0</v>
      </c>
      <c r="AH75" s="21">
        <f t="shared" si="21"/>
        <v>0</v>
      </c>
      <c r="AI75" s="21">
        <f t="shared" si="21"/>
        <v>0</v>
      </c>
      <c r="AJ75" s="21">
        <f t="shared" si="21"/>
        <v>0</v>
      </c>
      <c r="AK75" s="21">
        <f t="shared" si="21"/>
        <v>0</v>
      </c>
      <c r="AL75" s="21">
        <f t="shared" si="21"/>
        <v>0</v>
      </c>
      <c r="AM75" s="21">
        <f t="shared" si="21"/>
        <v>0</v>
      </c>
      <c r="AN75" s="21">
        <f t="shared" si="21"/>
        <v>0</v>
      </c>
      <c r="AO75" s="21">
        <f t="shared" si="22"/>
        <v>0</v>
      </c>
      <c r="AP75" s="21">
        <f t="shared" si="22"/>
        <v>0</v>
      </c>
      <c r="AQ75" s="21">
        <f t="shared" si="22"/>
        <v>0</v>
      </c>
    </row>
    <row r="76" spans="1:43" ht="15.75" hidden="1" outlineLevel="1" x14ac:dyDescent="0.25">
      <c r="A76" s="19">
        <f t="shared" si="16"/>
        <v>32</v>
      </c>
      <c r="B76" s="28">
        <f t="shared" si="18"/>
        <v>0</v>
      </c>
      <c r="C76" s="29">
        <f t="shared" si="18"/>
        <v>0</v>
      </c>
      <c r="D76" s="21">
        <f>SUM(F76:AQ76)</f>
        <v>0</v>
      </c>
      <c r="E76" s="3">
        <f>IF(D76&gt;0,RANK(D76,$D$45:$D$83),реглист!$C$88+1)</f>
        <v>23</v>
      </c>
      <c r="F76" s="20">
        <f t="shared" si="17"/>
        <v>0</v>
      </c>
      <c r="G76" s="20">
        <f t="shared" si="17"/>
        <v>0</v>
      </c>
      <c r="H76" s="20">
        <f t="shared" si="17"/>
        <v>0</v>
      </c>
      <c r="I76" s="20">
        <f t="shared" si="17"/>
        <v>0</v>
      </c>
      <c r="J76" s="21">
        <f t="shared" si="17"/>
        <v>0</v>
      </c>
      <c r="K76" s="21">
        <f t="shared" si="17"/>
        <v>0</v>
      </c>
      <c r="L76" s="21">
        <f t="shared" si="17"/>
        <v>0</v>
      </c>
      <c r="M76" s="20">
        <f t="shared" si="17"/>
        <v>0</v>
      </c>
      <c r="N76" s="20">
        <f t="shared" si="17"/>
        <v>0</v>
      </c>
      <c r="O76" s="20">
        <f t="shared" si="17"/>
        <v>0</v>
      </c>
      <c r="P76" s="21">
        <f t="shared" si="17"/>
        <v>0</v>
      </c>
      <c r="Q76" s="21">
        <f t="shared" si="17"/>
        <v>0</v>
      </c>
      <c r="R76" s="21">
        <f t="shared" si="17"/>
        <v>0</v>
      </c>
      <c r="S76" s="21">
        <f t="shared" si="17"/>
        <v>0</v>
      </c>
      <c r="T76" s="21">
        <f t="shared" si="17"/>
        <v>0</v>
      </c>
      <c r="U76" s="21">
        <f t="shared" si="19"/>
        <v>0</v>
      </c>
      <c r="V76" s="21">
        <f t="shared" si="19"/>
        <v>0</v>
      </c>
      <c r="W76" s="21"/>
      <c r="X76" s="21"/>
      <c r="Y76" s="21">
        <f t="shared" si="19"/>
        <v>0</v>
      </c>
      <c r="Z76" s="21">
        <f t="shared" si="19"/>
        <v>0</v>
      </c>
      <c r="AA76" s="21">
        <f t="shared" si="19"/>
        <v>0</v>
      </c>
      <c r="AB76" s="21">
        <f t="shared" si="19"/>
        <v>0</v>
      </c>
      <c r="AC76" s="21">
        <f t="shared" si="20"/>
        <v>0</v>
      </c>
      <c r="AD76" s="21">
        <f t="shared" si="20"/>
        <v>0</v>
      </c>
      <c r="AE76" s="21">
        <f t="shared" si="20"/>
        <v>0</v>
      </c>
      <c r="AF76" s="21">
        <f t="shared" si="21"/>
        <v>0</v>
      </c>
      <c r="AG76" s="21">
        <f t="shared" si="21"/>
        <v>0</v>
      </c>
      <c r="AH76" s="21">
        <f t="shared" si="21"/>
        <v>0</v>
      </c>
      <c r="AI76" s="21">
        <f t="shared" si="21"/>
        <v>0</v>
      </c>
      <c r="AJ76" s="21">
        <f t="shared" si="21"/>
        <v>0</v>
      </c>
      <c r="AK76" s="21">
        <f t="shared" si="21"/>
        <v>0</v>
      </c>
      <c r="AL76" s="21">
        <f t="shared" si="21"/>
        <v>0</v>
      </c>
      <c r="AM76" s="21">
        <f t="shared" si="21"/>
        <v>0</v>
      </c>
      <c r="AN76" s="21">
        <f t="shared" si="21"/>
        <v>0</v>
      </c>
      <c r="AO76" s="21">
        <f t="shared" si="22"/>
        <v>0</v>
      </c>
      <c r="AP76" s="21">
        <f t="shared" si="22"/>
        <v>0</v>
      </c>
      <c r="AQ76" s="21">
        <f t="shared" si="22"/>
        <v>0</v>
      </c>
    </row>
    <row r="77" spans="1:43" ht="15.75" hidden="1" outlineLevel="1" x14ac:dyDescent="0.25">
      <c r="A77" s="19">
        <f t="shared" si="16"/>
        <v>33</v>
      </c>
      <c r="B77" s="28">
        <f t="shared" si="18"/>
        <v>0</v>
      </c>
      <c r="C77" s="29">
        <f t="shared" si="18"/>
        <v>0</v>
      </c>
      <c r="D77" s="21">
        <f>SUM(F77:AQ77)</f>
        <v>0</v>
      </c>
      <c r="E77" s="3">
        <f>IF(D77&gt;0,RANK(D77,$D$45:$D$83),реглист!$C$88+1)</f>
        <v>23</v>
      </c>
      <c r="F77" s="20">
        <f t="shared" ref="F77:T83" si="23">POWER(F35,2)</f>
        <v>0</v>
      </c>
      <c r="G77" s="20">
        <f t="shared" si="23"/>
        <v>0</v>
      </c>
      <c r="H77" s="20">
        <f t="shared" si="23"/>
        <v>0</v>
      </c>
      <c r="I77" s="20">
        <f t="shared" si="23"/>
        <v>0</v>
      </c>
      <c r="J77" s="21">
        <f t="shared" si="23"/>
        <v>0</v>
      </c>
      <c r="K77" s="21">
        <f t="shared" si="23"/>
        <v>0</v>
      </c>
      <c r="L77" s="21">
        <f t="shared" si="23"/>
        <v>0</v>
      </c>
      <c r="M77" s="20">
        <f t="shared" si="23"/>
        <v>0</v>
      </c>
      <c r="N77" s="20">
        <f t="shared" si="23"/>
        <v>0</v>
      </c>
      <c r="O77" s="20">
        <f t="shared" si="23"/>
        <v>0</v>
      </c>
      <c r="P77" s="21">
        <f t="shared" si="23"/>
        <v>0</v>
      </c>
      <c r="Q77" s="21">
        <f t="shared" si="23"/>
        <v>0</v>
      </c>
      <c r="R77" s="21">
        <f t="shared" si="23"/>
        <v>0</v>
      </c>
      <c r="S77" s="21">
        <f t="shared" si="23"/>
        <v>0</v>
      </c>
      <c r="T77" s="21">
        <f t="shared" si="23"/>
        <v>0</v>
      </c>
      <c r="U77" s="21">
        <f t="shared" si="19"/>
        <v>0</v>
      </c>
      <c r="V77" s="21">
        <f t="shared" si="19"/>
        <v>0</v>
      </c>
      <c r="W77" s="21"/>
      <c r="X77" s="21"/>
      <c r="Y77" s="21">
        <f t="shared" si="19"/>
        <v>0</v>
      </c>
      <c r="Z77" s="21">
        <f t="shared" si="19"/>
        <v>0</v>
      </c>
      <c r="AA77" s="21">
        <f t="shared" si="19"/>
        <v>0</v>
      </c>
      <c r="AB77" s="21">
        <f t="shared" si="19"/>
        <v>0</v>
      </c>
      <c r="AC77" s="21">
        <f t="shared" si="20"/>
        <v>0</v>
      </c>
      <c r="AD77" s="21">
        <f t="shared" si="20"/>
        <v>0</v>
      </c>
      <c r="AE77" s="21">
        <f t="shared" si="20"/>
        <v>0</v>
      </c>
      <c r="AF77" s="21">
        <f t="shared" si="21"/>
        <v>0</v>
      </c>
      <c r="AG77" s="21">
        <f t="shared" si="21"/>
        <v>0</v>
      </c>
      <c r="AH77" s="21">
        <f t="shared" si="21"/>
        <v>0</v>
      </c>
      <c r="AI77" s="21">
        <f t="shared" si="21"/>
        <v>0</v>
      </c>
      <c r="AJ77" s="21">
        <f t="shared" si="21"/>
        <v>0</v>
      </c>
      <c r="AK77" s="21">
        <f t="shared" si="21"/>
        <v>0</v>
      </c>
      <c r="AL77" s="21">
        <f t="shared" si="21"/>
        <v>0</v>
      </c>
      <c r="AM77" s="21">
        <f t="shared" si="21"/>
        <v>0</v>
      </c>
      <c r="AN77" s="21">
        <f t="shared" si="21"/>
        <v>0</v>
      </c>
      <c r="AO77" s="21">
        <f t="shared" si="22"/>
        <v>0</v>
      </c>
      <c r="AP77" s="21">
        <f t="shared" si="22"/>
        <v>0</v>
      </c>
      <c r="AQ77" s="21">
        <f t="shared" si="22"/>
        <v>0</v>
      </c>
    </row>
    <row r="78" spans="1:43" ht="15.75" hidden="1" outlineLevel="1" x14ac:dyDescent="0.25">
      <c r="A78" s="19">
        <f t="shared" si="16"/>
        <v>34</v>
      </c>
      <c r="B78" s="28">
        <f t="shared" ref="B78:C83" si="24">B36</f>
        <v>0</v>
      </c>
      <c r="C78" s="29">
        <f t="shared" si="24"/>
        <v>0</v>
      </c>
      <c r="D78" s="21">
        <f>SUM(F78:AQ78)</f>
        <v>0</v>
      </c>
      <c r="E78" s="3">
        <f>IF(D78&gt;0,RANK(D78,$D$45:$D$83),реглист!$C$88+1)</f>
        <v>23</v>
      </c>
      <c r="F78" s="20">
        <f t="shared" si="23"/>
        <v>0</v>
      </c>
      <c r="G78" s="20">
        <f t="shared" si="23"/>
        <v>0</v>
      </c>
      <c r="H78" s="20">
        <f t="shared" si="23"/>
        <v>0</v>
      </c>
      <c r="I78" s="20">
        <f t="shared" si="23"/>
        <v>0</v>
      </c>
      <c r="J78" s="21">
        <f t="shared" si="23"/>
        <v>0</v>
      </c>
      <c r="K78" s="21">
        <f t="shared" si="23"/>
        <v>0</v>
      </c>
      <c r="L78" s="21">
        <f t="shared" si="23"/>
        <v>0</v>
      </c>
      <c r="M78" s="20">
        <f t="shared" si="23"/>
        <v>0</v>
      </c>
      <c r="N78" s="20">
        <f t="shared" si="23"/>
        <v>0</v>
      </c>
      <c r="O78" s="20">
        <f t="shared" si="23"/>
        <v>0</v>
      </c>
      <c r="P78" s="21">
        <f t="shared" si="23"/>
        <v>0</v>
      </c>
      <c r="Q78" s="21">
        <f t="shared" si="23"/>
        <v>0</v>
      </c>
      <c r="R78" s="21">
        <f t="shared" si="23"/>
        <v>0</v>
      </c>
      <c r="S78" s="21">
        <f t="shared" si="23"/>
        <v>0</v>
      </c>
      <c r="T78" s="21">
        <f t="shared" si="23"/>
        <v>0</v>
      </c>
      <c r="U78" s="21">
        <f t="shared" ref="U78:AB83" si="25">IF(U36&gt;=45,POWER(U36,2),POWER(U36/2,2))</f>
        <v>0</v>
      </c>
      <c r="V78" s="21">
        <f t="shared" si="25"/>
        <v>0</v>
      </c>
      <c r="W78" s="21"/>
      <c r="X78" s="21"/>
      <c r="Y78" s="21">
        <f t="shared" si="25"/>
        <v>0</v>
      </c>
      <c r="Z78" s="21">
        <f t="shared" si="25"/>
        <v>0</v>
      </c>
      <c r="AA78" s="21">
        <f t="shared" si="25"/>
        <v>0</v>
      </c>
      <c r="AB78" s="21">
        <f t="shared" si="25"/>
        <v>0</v>
      </c>
      <c r="AC78" s="21">
        <f t="shared" ref="AC78:AE83" si="26">IF(AC36&gt;=40,POWER(AC36,2),POWER(AC36/2,2))</f>
        <v>0</v>
      </c>
      <c r="AD78" s="21">
        <f t="shared" si="26"/>
        <v>0</v>
      </c>
      <c r="AE78" s="21">
        <f t="shared" si="26"/>
        <v>0</v>
      </c>
      <c r="AF78" s="21">
        <f t="shared" ref="AF78:AN83" si="27">IF(AF36&gt;=30,POWER(AF36,2),POWER(AF36/2,2))</f>
        <v>0</v>
      </c>
      <c r="AG78" s="21">
        <f t="shared" si="27"/>
        <v>0</v>
      </c>
      <c r="AH78" s="21">
        <f t="shared" si="27"/>
        <v>0</v>
      </c>
      <c r="AI78" s="21">
        <f t="shared" si="27"/>
        <v>0</v>
      </c>
      <c r="AJ78" s="21">
        <f t="shared" si="27"/>
        <v>0</v>
      </c>
      <c r="AK78" s="21">
        <f t="shared" si="27"/>
        <v>0</v>
      </c>
      <c r="AL78" s="21">
        <f t="shared" si="27"/>
        <v>0</v>
      </c>
      <c r="AM78" s="21">
        <f t="shared" si="27"/>
        <v>0</v>
      </c>
      <c r="AN78" s="21">
        <f t="shared" si="27"/>
        <v>0</v>
      </c>
      <c r="AO78" s="21">
        <f t="shared" ref="AO78:AQ83" si="28">IF(AO36&gt;=75,POWER(AO36,2),POWER(AO36/2,2))</f>
        <v>0</v>
      </c>
      <c r="AP78" s="21">
        <f t="shared" si="28"/>
        <v>0</v>
      </c>
      <c r="AQ78" s="21">
        <f t="shared" si="28"/>
        <v>0</v>
      </c>
    </row>
    <row r="79" spans="1:43" ht="15.75" hidden="1" outlineLevel="1" x14ac:dyDescent="0.25">
      <c r="A79" s="19">
        <f t="shared" si="16"/>
        <v>35</v>
      </c>
      <c r="B79" s="28">
        <f t="shared" si="24"/>
        <v>0</v>
      </c>
      <c r="C79" s="29">
        <f t="shared" si="24"/>
        <v>0</v>
      </c>
      <c r="D79" s="21">
        <f>SUM(F79:AQ79)</f>
        <v>0</v>
      </c>
      <c r="E79" s="3">
        <f>IF(D79&gt;0,RANK(D79,$D$45:$D$83),реглист!$C$88+1)</f>
        <v>23</v>
      </c>
      <c r="F79" s="20">
        <f t="shared" si="23"/>
        <v>0</v>
      </c>
      <c r="G79" s="20">
        <f t="shared" si="23"/>
        <v>0</v>
      </c>
      <c r="H79" s="20">
        <f t="shared" si="23"/>
        <v>0</v>
      </c>
      <c r="I79" s="20">
        <f t="shared" si="23"/>
        <v>0</v>
      </c>
      <c r="J79" s="21">
        <f t="shared" si="23"/>
        <v>0</v>
      </c>
      <c r="K79" s="21">
        <f t="shared" si="23"/>
        <v>0</v>
      </c>
      <c r="L79" s="21">
        <f t="shared" si="23"/>
        <v>0</v>
      </c>
      <c r="M79" s="20">
        <f t="shared" si="23"/>
        <v>0</v>
      </c>
      <c r="N79" s="20">
        <f t="shared" si="23"/>
        <v>0</v>
      </c>
      <c r="O79" s="20">
        <f t="shared" si="23"/>
        <v>0</v>
      </c>
      <c r="P79" s="21">
        <f t="shared" si="23"/>
        <v>0</v>
      </c>
      <c r="Q79" s="21">
        <f t="shared" si="23"/>
        <v>0</v>
      </c>
      <c r="R79" s="21">
        <f t="shared" si="23"/>
        <v>0</v>
      </c>
      <c r="S79" s="21">
        <f t="shared" si="23"/>
        <v>0</v>
      </c>
      <c r="T79" s="21">
        <f t="shared" si="23"/>
        <v>0</v>
      </c>
      <c r="U79" s="21">
        <f t="shared" si="25"/>
        <v>0</v>
      </c>
      <c r="V79" s="21">
        <f t="shared" si="25"/>
        <v>0</v>
      </c>
      <c r="W79" s="21"/>
      <c r="X79" s="21"/>
      <c r="Y79" s="21">
        <f t="shared" si="25"/>
        <v>0</v>
      </c>
      <c r="Z79" s="21">
        <f t="shared" si="25"/>
        <v>0</v>
      </c>
      <c r="AA79" s="21">
        <f t="shared" si="25"/>
        <v>0</v>
      </c>
      <c r="AB79" s="21">
        <f t="shared" si="25"/>
        <v>0</v>
      </c>
      <c r="AC79" s="21">
        <f t="shared" si="26"/>
        <v>0</v>
      </c>
      <c r="AD79" s="21">
        <f t="shared" si="26"/>
        <v>0</v>
      </c>
      <c r="AE79" s="21">
        <f t="shared" si="26"/>
        <v>0</v>
      </c>
      <c r="AF79" s="21">
        <f t="shared" si="27"/>
        <v>0</v>
      </c>
      <c r="AG79" s="21">
        <f t="shared" si="27"/>
        <v>0</v>
      </c>
      <c r="AH79" s="21">
        <f t="shared" si="27"/>
        <v>0</v>
      </c>
      <c r="AI79" s="21">
        <f t="shared" si="27"/>
        <v>0</v>
      </c>
      <c r="AJ79" s="21">
        <f t="shared" si="27"/>
        <v>0</v>
      </c>
      <c r="AK79" s="21">
        <f t="shared" si="27"/>
        <v>0</v>
      </c>
      <c r="AL79" s="21">
        <f t="shared" si="27"/>
        <v>0</v>
      </c>
      <c r="AM79" s="21">
        <f t="shared" si="27"/>
        <v>0</v>
      </c>
      <c r="AN79" s="21">
        <f t="shared" si="27"/>
        <v>0</v>
      </c>
      <c r="AO79" s="21">
        <f t="shared" si="28"/>
        <v>0</v>
      </c>
      <c r="AP79" s="21">
        <f t="shared" si="28"/>
        <v>0</v>
      </c>
      <c r="AQ79" s="21">
        <f t="shared" si="28"/>
        <v>0</v>
      </c>
    </row>
    <row r="80" spans="1:43" ht="15.75" hidden="1" outlineLevel="1" x14ac:dyDescent="0.25">
      <c r="A80" s="19">
        <f t="shared" si="16"/>
        <v>36</v>
      </c>
      <c r="B80" s="28">
        <f t="shared" si="24"/>
        <v>0</v>
      </c>
      <c r="C80" s="29">
        <f t="shared" si="24"/>
        <v>0</v>
      </c>
      <c r="D80" s="21">
        <f>SUM(F80:AQ80)</f>
        <v>0</v>
      </c>
      <c r="E80" s="3">
        <f>IF(D80&gt;0,RANK(D80,$D$45:$D$83),реглист!$C$88+1)</f>
        <v>23</v>
      </c>
      <c r="F80" s="20">
        <f t="shared" si="23"/>
        <v>0</v>
      </c>
      <c r="G80" s="20">
        <f t="shared" si="23"/>
        <v>0</v>
      </c>
      <c r="H80" s="20">
        <f t="shared" si="23"/>
        <v>0</v>
      </c>
      <c r="I80" s="20">
        <f t="shared" si="23"/>
        <v>0</v>
      </c>
      <c r="J80" s="21">
        <f t="shared" si="23"/>
        <v>0</v>
      </c>
      <c r="K80" s="21">
        <f t="shared" si="23"/>
        <v>0</v>
      </c>
      <c r="L80" s="21">
        <f t="shared" si="23"/>
        <v>0</v>
      </c>
      <c r="M80" s="20">
        <f t="shared" si="23"/>
        <v>0</v>
      </c>
      <c r="N80" s="20">
        <f t="shared" si="23"/>
        <v>0</v>
      </c>
      <c r="O80" s="20">
        <f t="shared" si="23"/>
        <v>0</v>
      </c>
      <c r="P80" s="21">
        <f t="shared" si="23"/>
        <v>0</v>
      </c>
      <c r="Q80" s="21">
        <f t="shared" si="23"/>
        <v>0</v>
      </c>
      <c r="R80" s="21">
        <f t="shared" si="23"/>
        <v>0</v>
      </c>
      <c r="S80" s="21">
        <f t="shared" si="23"/>
        <v>0</v>
      </c>
      <c r="T80" s="21">
        <f t="shared" si="23"/>
        <v>0</v>
      </c>
      <c r="U80" s="21">
        <f t="shared" si="25"/>
        <v>0</v>
      </c>
      <c r="V80" s="21">
        <f t="shared" si="25"/>
        <v>0</v>
      </c>
      <c r="W80" s="21"/>
      <c r="X80" s="21"/>
      <c r="Y80" s="21">
        <f t="shared" si="25"/>
        <v>0</v>
      </c>
      <c r="Z80" s="21">
        <f t="shared" si="25"/>
        <v>0</v>
      </c>
      <c r="AA80" s="21">
        <f t="shared" si="25"/>
        <v>0</v>
      </c>
      <c r="AB80" s="21">
        <f t="shared" si="25"/>
        <v>0</v>
      </c>
      <c r="AC80" s="21">
        <f t="shared" si="26"/>
        <v>0</v>
      </c>
      <c r="AD80" s="21">
        <f t="shared" si="26"/>
        <v>0</v>
      </c>
      <c r="AE80" s="21">
        <f t="shared" si="26"/>
        <v>0</v>
      </c>
      <c r="AF80" s="21">
        <f t="shared" si="27"/>
        <v>0</v>
      </c>
      <c r="AG80" s="21">
        <f t="shared" si="27"/>
        <v>0</v>
      </c>
      <c r="AH80" s="21">
        <f t="shared" si="27"/>
        <v>0</v>
      </c>
      <c r="AI80" s="21">
        <f t="shared" si="27"/>
        <v>0</v>
      </c>
      <c r="AJ80" s="21">
        <f t="shared" si="27"/>
        <v>0</v>
      </c>
      <c r="AK80" s="21">
        <f t="shared" si="27"/>
        <v>0</v>
      </c>
      <c r="AL80" s="21">
        <f t="shared" si="27"/>
        <v>0</v>
      </c>
      <c r="AM80" s="21">
        <f t="shared" si="27"/>
        <v>0</v>
      </c>
      <c r="AN80" s="21">
        <f t="shared" si="27"/>
        <v>0</v>
      </c>
      <c r="AO80" s="21">
        <f t="shared" si="28"/>
        <v>0</v>
      </c>
      <c r="AP80" s="21">
        <f t="shared" si="28"/>
        <v>0</v>
      </c>
      <c r="AQ80" s="21">
        <f t="shared" si="28"/>
        <v>0</v>
      </c>
    </row>
    <row r="81" spans="1:43" ht="15.75" hidden="1" outlineLevel="1" x14ac:dyDescent="0.25">
      <c r="A81" s="19">
        <f t="shared" si="16"/>
        <v>37</v>
      </c>
      <c r="B81" s="28">
        <f t="shared" si="24"/>
        <v>0</v>
      </c>
      <c r="C81" s="29">
        <f t="shared" si="24"/>
        <v>0</v>
      </c>
      <c r="D81" s="21">
        <f>SUM(F81:AQ81)</f>
        <v>0</v>
      </c>
      <c r="E81" s="3">
        <f>IF(D81&gt;0,RANK(D81,$D$45:$D$83),реглист!$C$88+1)</f>
        <v>23</v>
      </c>
      <c r="F81" s="20">
        <f t="shared" si="23"/>
        <v>0</v>
      </c>
      <c r="G81" s="20">
        <f t="shared" si="23"/>
        <v>0</v>
      </c>
      <c r="H81" s="20">
        <f t="shared" si="23"/>
        <v>0</v>
      </c>
      <c r="I81" s="20">
        <f t="shared" si="23"/>
        <v>0</v>
      </c>
      <c r="J81" s="21">
        <f t="shared" si="23"/>
        <v>0</v>
      </c>
      <c r="K81" s="21">
        <f t="shared" si="23"/>
        <v>0</v>
      </c>
      <c r="L81" s="21">
        <f t="shared" si="23"/>
        <v>0</v>
      </c>
      <c r="M81" s="20">
        <f t="shared" si="23"/>
        <v>0</v>
      </c>
      <c r="N81" s="20">
        <f t="shared" si="23"/>
        <v>0</v>
      </c>
      <c r="O81" s="20">
        <f t="shared" si="23"/>
        <v>0</v>
      </c>
      <c r="P81" s="21">
        <f t="shared" si="23"/>
        <v>0</v>
      </c>
      <c r="Q81" s="21">
        <f t="shared" si="23"/>
        <v>0</v>
      </c>
      <c r="R81" s="21">
        <f t="shared" si="23"/>
        <v>0</v>
      </c>
      <c r="S81" s="21">
        <f t="shared" si="23"/>
        <v>0</v>
      </c>
      <c r="T81" s="21">
        <f t="shared" si="23"/>
        <v>0</v>
      </c>
      <c r="U81" s="21">
        <f t="shared" si="25"/>
        <v>0</v>
      </c>
      <c r="V81" s="21">
        <f t="shared" si="25"/>
        <v>0</v>
      </c>
      <c r="W81" s="21"/>
      <c r="X81" s="21"/>
      <c r="Y81" s="21">
        <f t="shared" si="25"/>
        <v>0</v>
      </c>
      <c r="Z81" s="21">
        <f t="shared" si="25"/>
        <v>0</v>
      </c>
      <c r="AA81" s="21">
        <f t="shared" si="25"/>
        <v>0</v>
      </c>
      <c r="AB81" s="21">
        <f t="shared" si="25"/>
        <v>0</v>
      </c>
      <c r="AC81" s="21">
        <f t="shared" si="26"/>
        <v>0</v>
      </c>
      <c r="AD81" s="21">
        <f t="shared" si="26"/>
        <v>0</v>
      </c>
      <c r="AE81" s="21">
        <f t="shared" si="26"/>
        <v>0</v>
      </c>
      <c r="AF81" s="21">
        <f t="shared" si="27"/>
        <v>0</v>
      </c>
      <c r="AG81" s="21">
        <f t="shared" si="27"/>
        <v>0</v>
      </c>
      <c r="AH81" s="21">
        <f t="shared" si="27"/>
        <v>0</v>
      </c>
      <c r="AI81" s="21">
        <f t="shared" si="27"/>
        <v>0</v>
      </c>
      <c r="AJ81" s="21">
        <f t="shared" si="27"/>
        <v>0</v>
      </c>
      <c r="AK81" s="21">
        <f t="shared" si="27"/>
        <v>0</v>
      </c>
      <c r="AL81" s="21">
        <f t="shared" si="27"/>
        <v>0</v>
      </c>
      <c r="AM81" s="21">
        <f t="shared" si="27"/>
        <v>0</v>
      </c>
      <c r="AN81" s="21">
        <f t="shared" si="27"/>
        <v>0</v>
      </c>
      <c r="AO81" s="21">
        <f t="shared" si="28"/>
        <v>0</v>
      </c>
      <c r="AP81" s="21">
        <f t="shared" si="28"/>
        <v>0</v>
      </c>
      <c r="AQ81" s="21">
        <f t="shared" si="28"/>
        <v>0</v>
      </c>
    </row>
    <row r="82" spans="1:43" ht="15.75" hidden="1" outlineLevel="1" x14ac:dyDescent="0.25">
      <c r="A82" s="19">
        <f t="shared" si="16"/>
        <v>38</v>
      </c>
      <c r="B82" s="28">
        <f t="shared" si="24"/>
        <v>0</v>
      </c>
      <c r="C82" s="29">
        <f t="shared" si="24"/>
        <v>0</v>
      </c>
      <c r="D82" s="21">
        <f>SUM(F82:AQ82)</f>
        <v>0</v>
      </c>
      <c r="E82" s="3">
        <f>IF(D82&gt;0,RANK(D82,$D$45:$D$83),реглист!$C$88+1)</f>
        <v>23</v>
      </c>
      <c r="F82" s="20">
        <f t="shared" si="23"/>
        <v>0</v>
      </c>
      <c r="G82" s="20">
        <f t="shared" si="23"/>
        <v>0</v>
      </c>
      <c r="H82" s="20">
        <f t="shared" si="23"/>
        <v>0</v>
      </c>
      <c r="I82" s="20">
        <f t="shared" si="23"/>
        <v>0</v>
      </c>
      <c r="J82" s="21">
        <f t="shared" si="23"/>
        <v>0</v>
      </c>
      <c r="K82" s="21">
        <f t="shared" si="23"/>
        <v>0</v>
      </c>
      <c r="L82" s="21">
        <f t="shared" si="23"/>
        <v>0</v>
      </c>
      <c r="M82" s="20">
        <f t="shared" si="23"/>
        <v>0</v>
      </c>
      <c r="N82" s="20">
        <f t="shared" si="23"/>
        <v>0</v>
      </c>
      <c r="O82" s="20">
        <f t="shared" si="23"/>
        <v>0</v>
      </c>
      <c r="P82" s="21">
        <f t="shared" si="23"/>
        <v>0</v>
      </c>
      <c r="Q82" s="21">
        <f t="shared" si="23"/>
        <v>0</v>
      </c>
      <c r="R82" s="21">
        <f t="shared" si="23"/>
        <v>0</v>
      </c>
      <c r="S82" s="21">
        <f t="shared" si="23"/>
        <v>0</v>
      </c>
      <c r="T82" s="21">
        <f t="shared" si="23"/>
        <v>0</v>
      </c>
      <c r="U82" s="21">
        <f t="shared" si="25"/>
        <v>0</v>
      </c>
      <c r="V82" s="21">
        <f t="shared" si="25"/>
        <v>0</v>
      </c>
      <c r="W82" s="21"/>
      <c r="X82" s="21"/>
      <c r="Y82" s="21">
        <f t="shared" si="25"/>
        <v>0</v>
      </c>
      <c r="Z82" s="21">
        <f t="shared" si="25"/>
        <v>0</v>
      </c>
      <c r="AA82" s="21">
        <f t="shared" si="25"/>
        <v>0</v>
      </c>
      <c r="AB82" s="21">
        <f t="shared" si="25"/>
        <v>0</v>
      </c>
      <c r="AC82" s="21">
        <f t="shared" si="26"/>
        <v>0</v>
      </c>
      <c r="AD82" s="21">
        <f t="shared" si="26"/>
        <v>0</v>
      </c>
      <c r="AE82" s="21">
        <f t="shared" si="26"/>
        <v>0</v>
      </c>
      <c r="AF82" s="21">
        <f t="shared" si="27"/>
        <v>0</v>
      </c>
      <c r="AG82" s="21">
        <f t="shared" si="27"/>
        <v>0</v>
      </c>
      <c r="AH82" s="21">
        <f t="shared" si="27"/>
        <v>0</v>
      </c>
      <c r="AI82" s="21">
        <f t="shared" si="27"/>
        <v>0</v>
      </c>
      <c r="AJ82" s="21">
        <f t="shared" si="27"/>
        <v>0</v>
      </c>
      <c r="AK82" s="21">
        <f t="shared" si="27"/>
        <v>0</v>
      </c>
      <c r="AL82" s="21">
        <f t="shared" si="27"/>
        <v>0</v>
      </c>
      <c r="AM82" s="21">
        <f t="shared" si="27"/>
        <v>0</v>
      </c>
      <c r="AN82" s="21">
        <f t="shared" si="27"/>
        <v>0</v>
      </c>
      <c r="AO82" s="21">
        <f t="shared" si="28"/>
        <v>0</v>
      </c>
      <c r="AP82" s="21">
        <f t="shared" si="28"/>
        <v>0</v>
      </c>
      <c r="AQ82" s="21">
        <f t="shared" si="28"/>
        <v>0</v>
      </c>
    </row>
    <row r="83" spans="1:43" ht="15.75" hidden="1" outlineLevel="1" x14ac:dyDescent="0.25">
      <c r="A83" s="19">
        <f t="shared" si="16"/>
        <v>39</v>
      </c>
      <c r="B83" s="28">
        <f t="shared" si="24"/>
        <v>0</v>
      </c>
      <c r="C83" s="29">
        <f t="shared" si="24"/>
        <v>0</v>
      </c>
      <c r="D83" s="21">
        <f>SUM(F83:AQ83)</f>
        <v>0</v>
      </c>
      <c r="E83" s="3">
        <f>IF(D83&gt;0,RANK(D83,$D$45:$D$83),реглист!$C$88+1)</f>
        <v>23</v>
      </c>
      <c r="F83" s="20">
        <f t="shared" si="23"/>
        <v>0</v>
      </c>
      <c r="G83" s="20">
        <f t="shared" si="23"/>
        <v>0</v>
      </c>
      <c r="H83" s="20">
        <f t="shared" si="23"/>
        <v>0</v>
      </c>
      <c r="I83" s="20">
        <f t="shared" si="23"/>
        <v>0</v>
      </c>
      <c r="J83" s="21">
        <f t="shared" si="23"/>
        <v>0</v>
      </c>
      <c r="K83" s="21">
        <f t="shared" si="23"/>
        <v>0</v>
      </c>
      <c r="L83" s="21">
        <f t="shared" si="23"/>
        <v>0</v>
      </c>
      <c r="M83" s="20">
        <f t="shared" si="23"/>
        <v>0</v>
      </c>
      <c r="N83" s="20">
        <f t="shared" si="23"/>
        <v>0</v>
      </c>
      <c r="O83" s="20">
        <f t="shared" si="23"/>
        <v>0</v>
      </c>
      <c r="P83" s="21">
        <f t="shared" si="23"/>
        <v>0</v>
      </c>
      <c r="Q83" s="21">
        <f t="shared" si="23"/>
        <v>0</v>
      </c>
      <c r="R83" s="21">
        <f t="shared" si="23"/>
        <v>0</v>
      </c>
      <c r="S83" s="21">
        <f t="shared" si="23"/>
        <v>0</v>
      </c>
      <c r="T83" s="21">
        <f t="shared" si="23"/>
        <v>0</v>
      </c>
      <c r="U83" s="21">
        <f t="shared" si="25"/>
        <v>0</v>
      </c>
      <c r="V83" s="21">
        <f t="shared" si="25"/>
        <v>0</v>
      </c>
      <c r="W83" s="21"/>
      <c r="X83" s="21"/>
      <c r="Y83" s="21">
        <f t="shared" si="25"/>
        <v>0</v>
      </c>
      <c r="Z83" s="21">
        <f t="shared" si="25"/>
        <v>0</v>
      </c>
      <c r="AA83" s="21">
        <f t="shared" si="25"/>
        <v>0</v>
      </c>
      <c r="AB83" s="21">
        <f t="shared" si="25"/>
        <v>0</v>
      </c>
      <c r="AC83" s="21">
        <f t="shared" si="26"/>
        <v>0</v>
      </c>
      <c r="AD83" s="21">
        <f t="shared" si="26"/>
        <v>0</v>
      </c>
      <c r="AE83" s="21">
        <f t="shared" si="26"/>
        <v>0</v>
      </c>
      <c r="AF83" s="21">
        <f t="shared" si="27"/>
        <v>0</v>
      </c>
      <c r="AG83" s="21">
        <f t="shared" si="27"/>
        <v>0</v>
      </c>
      <c r="AH83" s="21">
        <f t="shared" si="27"/>
        <v>0</v>
      </c>
      <c r="AI83" s="21">
        <f t="shared" si="27"/>
        <v>0</v>
      </c>
      <c r="AJ83" s="21">
        <f t="shared" si="27"/>
        <v>0</v>
      </c>
      <c r="AK83" s="21">
        <f t="shared" si="27"/>
        <v>0</v>
      </c>
      <c r="AL83" s="21">
        <f t="shared" si="27"/>
        <v>0</v>
      </c>
      <c r="AM83" s="21">
        <f t="shared" si="27"/>
        <v>0</v>
      </c>
      <c r="AN83" s="21">
        <f t="shared" si="27"/>
        <v>0</v>
      </c>
      <c r="AO83" s="21">
        <f t="shared" si="28"/>
        <v>0</v>
      </c>
      <c r="AP83" s="21">
        <f t="shared" si="28"/>
        <v>0</v>
      </c>
      <c r="AQ83" s="21">
        <f t="shared" si="28"/>
        <v>0</v>
      </c>
    </row>
    <row r="84" spans="1:43" collapsed="1" x14ac:dyDescent="0.25"/>
  </sheetData>
  <mergeCells count="21">
    <mergeCell ref="C42:E42"/>
    <mergeCell ref="A43:A44"/>
    <mergeCell ref="B43:B44"/>
    <mergeCell ref="C43:C44"/>
    <mergeCell ref="D43:D44"/>
    <mergeCell ref="E43:E44"/>
    <mergeCell ref="A1:A2"/>
    <mergeCell ref="B1:B2"/>
    <mergeCell ref="C1:C2"/>
    <mergeCell ref="D1:D2"/>
    <mergeCell ref="E1:E2"/>
    <mergeCell ref="AL1:AN1"/>
    <mergeCell ref="AO1:AQ1"/>
    <mergeCell ref="F2:AQ2"/>
    <mergeCell ref="F43:AQ44"/>
    <mergeCell ref="U1:Y1"/>
    <mergeCell ref="Z1:AB1"/>
    <mergeCell ref="AC1:AE1"/>
    <mergeCell ref="AF1:AH1"/>
    <mergeCell ref="AI1:AK1"/>
    <mergeCell ref="F1:T1"/>
  </mergeCells>
  <conditionalFormatting sqref="D3:D41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" sqref="B1:B2"/>
    </sheetView>
  </sheetViews>
  <sheetFormatPr defaultRowHeight="15" outlineLevelRow="1" x14ac:dyDescent="0.25"/>
  <cols>
    <col min="1" max="1" width="3.140625" customWidth="1"/>
    <col min="2" max="3" width="25.7109375" customWidth="1"/>
    <col min="4" max="19" width="8.7109375" customWidth="1"/>
  </cols>
  <sheetData>
    <row r="1" spans="1:41" s="2" customFormat="1" ht="16.5" customHeight="1" thickBot="1" x14ac:dyDescent="0.3">
      <c r="A1" s="72" t="s">
        <v>26</v>
      </c>
      <c r="B1" s="74" t="s">
        <v>1</v>
      </c>
      <c r="C1" s="76" t="s">
        <v>0</v>
      </c>
      <c r="D1" s="78" t="s">
        <v>60</v>
      </c>
      <c r="E1" s="80" t="s">
        <v>3</v>
      </c>
      <c r="F1" s="63" t="s">
        <v>23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3" t="s">
        <v>24</v>
      </c>
      <c r="V1" s="64"/>
      <c r="W1" s="65"/>
      <c r="X1" s="63" t="s">
        <v>64</v>
      </c>
      <c r="Y1" s="64"/>
      <c r="Z1" s="65"/>
      <c r="AA1" s="63" t="s">
        <v>65</v>
      </c>
      <c r="AB1" s="64"/>
      <c r="AC1" s="65"/>
      <c r="AD1" s="63" t="s">
        <v>66</v>
      </c>
      <c r="AE1" s="64"/>
      <c r="AF1" s="65"/>
      <c r="AG1" s="63" t="s">
        <v>67</v>
      </c>
      <c r="AH1" s="64"/>
      <c r="AI1" s="65"/>
      <c r="AJ1" s="63" t="s">
        <v>68</v>
      </c>
      <c r="AK1" s="64"/>
      <c r="AL1" s="65"/>
      <c r="AM1" s="63" t="s">
        <v>69</v>
      </c>
      <c r="AN1" s="64"/>
      <c r="AO1" s="65"/>
    </row>
    <row r="2" spans="1:41" ht="16.5" thickBot="1" x14ac:dyDescent="0.3">
      <c r="A2" s="73"/>
      <c r="B2" s="75"/>
      <c r="C2" s="77"/>
      <c r="D2" s="79"/>
      <c r="E2" s="81"/>
      <c r="F2" s="66" t="s">
        <v>25</v>
      </c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15.75" x14ac:dyDescent="0.25">
      <c r="A3" s="18">
        <v>1</v>
      </c>
      <c r="B3" s="11" t="str">
        <f>Т1Зб!B3</f>
        <v>Vodomotorika TEAM</v>
      </c>
      <c r="C3" s="11" t="str">
        <f>Т1Зб!C3</f>
        <v>Ставер Дмитрий</v>
      </c>
      <c r="D3" s="24">
        <f>D45</f>
        <v>0</v>
      </c>
      <c r="E3" s="17">
        <f>E45</f>
        <v>23</v>
      </c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3"/>
      <c r="U3" s="51"/>
      <c r="V3" s="52"/>
      <c r="W3" s="53"/>
      <c r="X3" s="51"/>
      <c r="Y3" s="52"/>
      <c r="Z3" s="53"/>
      <c r="AA3" s="51"/>
      <c r="AB3" s="52"/>
      <c r="AC3" s="53"/>
      <c r="AD3" s="51"/>
      <c r="AE3" s="52"/>
      <c r="AF3" s="53"/>
      <c r="AG3" s="51"/>
      <c r="AH3" s="52"/>
      <c r="AI3" s="53"/>
      <c r="AJ3" s="51"/>
      <c r="AK3" s="52"/>
      <c r="AL3" s="53"/>
      <c r="AM3" s="51"/>
      <c r="AN3" s="52"/>
      <c r="AO3" s="53"/>
    </row>
    <row r="4" spans="1:41" ht="15.75" x14ac:dyDescent="0.25">
      <c r="A4" s="19">
        <f>A3+1</f>
        <v>2</v>
      </c>
      <c r="B4" s="11" t="str">
        <f>Т1Зб!B4</f>
        <v>Трудовые резервы</v>
      </c>
      <c r="C4" s="11" t="str">
        <f>Т1Зб!C4</f>
        <v>Баранок Артём</v>
      </c>
      <c r="D4" s="24">
        <f t="shared" ref="D4:D41" si="0">D46</f>
        <v>0</v>
      </c>
      <c r="E4" s="17">
        <f t="shared" ref="E4:E19" si="1">E46</f>
        <v>23</v>
      </c>
      <c r="F4" s="54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55"/>
      <c r="U4" s="54"/>
      <c r="V4" s="20"/>
      <c r="W4" s="55"/>
      <c r="X4" s="54"/>
      <c r="Y4" s="20"/>
      <c r="Z4" s="55"/>
      <c r="AA4" s="54"/>
      <c r="AB4" s="20"/>
      <c r="AC4" s="55"/>
      <c r="AD4" s="54"/>
      <c r="AE4" s="20"/>
      <c r="AF4" s="55"/>
      <c r="AG4" s="54"/>
      <c r="AH4" s="20"/>
      <c r="AI4" s="55"/>
      <c r="AJ4" s="54"/>
      <c r="AK4" s="20"/>
      <c r="AL4" s="55"/>
      <c r="AM4" s="54"/>
      <c r="AN4" s="20"/>
      <c r="AO4" s="55"/>
    </row>
    <row r="5" spans="1:41" ht="15.75" x14ac:dyDescent="0.25">
      <c r="A5" s="19">
        <f t="shared" ref="A5:A11" si="2">A4+1</f>
        <v>3</v>
      </c>
      <c r="B5" s="11" t="str">
        <f>Т1Зб!B5</f>
        <v>Poseidon</v>
      </c>
      <c r="C5" s="11" t="str">
        <f>Т1Зб!C5</f>
        <v>Чижонок Сергей</v>
      </c>
      <c r="D5" s="24">
        <f t="shared" si="0"/>
        <v>151.29000000000002</v>
      </c>
      <c r="E5" s="17">
        <f t="shared" si="1"/>
        <v>12</v>
      </c>
      <c r="F5" s="54">
        <v>12.3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55"/>
      <c r="U5" s="54"/>
      <c r="V5" s="20"/>
      <c r="W5" s="55"/>
      <c r="X5" s="54"/>
      <c r="Y5" s="20"/>
      <c r="Z5" s="55"/>
      <c r="AA5" s="54"/>
      <c r="AB5" s="20"/>
      <c r="AC5" s="55"/>
      <c r="AD5" s="54"/>
      <c r="AE5" s="20"/>
      <c r="AF5" s="55"/>
      <c r="AG5" s="54"/>
      <c r="AH5" s="20"/>
      <c r="AI5" s="55"/>
      <c r="AJ5" s="54"/>
      <c r="AK5" s="20"/>
      <c r="AL5" s="55"/>
      <c r="AM5" s="54"/>
      <c r="AN5" s="20"/>
      <c r="AO5" s="55"/>
    </row>
    <row r="6" spans="1:41" ht="15.75" x14ac:dyDescent="0.25">
      <c r="A6" s="19">
        <f t="shared" si="2"/>
        <v>4</v>
      </c>
      <c r="B6" s="11" t="str">
        <f>Т1Зб!B6</f>
        <v>Peacock Bass</v>
      </c>
      <c r="C6" s="11" t="str">
        <f>Т1Зб!C6</f>
        <v>Дроздов Виталий</v>
      </c>
      <c r="D6" s="24">
        <f t="shared" si="0"/>
        <v>0</v>
      </c>
      <c r="E6" s="17">
        <f t="shared" si="1"/>
        <v>23</v>
      </c>
      <c r="F6" s="54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55"/>
      <c r="U6" s="54"/>
      <c r="V6" s="20"/>
      <c r="W6" s="55"/>
      <c r="X6" s="54"/>
      <c r="Y6" s="20"/>
      <c r="Z6" s="55"/>
      <c r="AA6" s="54"/>
      <c r="AB6" s="20"/>
      <c r="AC6" s="55"/>
      <c r="AD6" s="54"/>
      <c r="AE6" s="20"/>
      <c r="AF6" s="55"/>
      <c r="AG6" s="54"/>
      <c r="AH6" s="20"/>
      <c r="AI6" s="55"/>
      <c r="AJ6" s="54"/>
      <c r="AK6" s="20"/>
      <c r="AL6" s="55"/>
      <c r="AM6" s="54"/>
      <c r="AN6" s="20"/>
      <c r="AO6" s="55"/>
    </row>
    <row r="7" spans="1:41" ht="15.75" x14ac:dyDescent="0.25">
      <c r="A7" s="19">
        <f t="shared" si="2"/>
        <v>5</v>
      </c>
      <c r="B7" s="11" t="str">
        <f>Т1Зб!B7</f>
        <v>Old Roads Fishing</v>
      </c>
      <c r="C7" s="11" t="str">
        <f>Т1Зб!C7</f>
        <v xml:space="preserve">Чернышёв Егор </v>
      </c>
      <c r="D7" s="24">
        <f t="shared" si="0"/>
        <v>320.40999999999997</v>
      </c>
      <c r="E7" s="17">
        <f t="shared" si="1"/>
        <v>7</v>
      </c>
      <c r="F7" s="5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55"/>
      <c r="U7" s="54">
        <v>35.799999999999997</v>
      </c>
      <c r="V7" s="20"/>
      <c r="W7" s="55"/>
      <c r="X7" s="54"/>
      <c r="Y7" s="20"/>
      <c r="Z7" s="55"/>
      <c r="AA7" s="54"/>
      <c r="AB7" s="20"/>
      <c r="AC7" s="55"/>
      <c r="AD7" s="54"/>
      <c r="AE7" s="20"/>
      <c r="AF7" s="55"/>
      <c r="AG7" s="54"/>
      <c r="AH7" s="20"/>
      <c r="AI7" s="55"/>
      <c r="AJ7" s="54"/>
      <c r="AK7" s="20"/>
      <c r="AL7" s="55"/>
      <c r="AM7" s="54"/>
      <c r="AN7" s="20"/>
      <c r="AO7" s="55"/>
    </row>
    <row r="8" spans="1:41" ht="15.75" x14ac:dyDescent="0.25">
      <c r="A8" s="19">
        <f t="shared" si="2"/>
        <v>6</v>
      </c>
      <c r="B8" s="11" t="str">
        <f>Т1Зб!B8</f>
        <v>Gefest</v>
      </c>
      <c r="C8" s="11" t="str">
        <f>Т1Зб!C8</f>
        <v>Саган Сергей</v>
      </c>
      <c r="D8" s="24">
        <f t="shared" si="0"/>
        <v>158.76</v>
      </c>
      <c r="E8" s="17">
        <f t="shared" si="1"/>
        <v>10</v>
      </c>
      <c r="F8" s="54">
        <v>12.6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55"/>
      <c r="U8" s="54"/>
      <c r="V8" s="20"/>
      <c r="W8" s="55"/>
      <c r="X8" s="54"/>
      <c r="Y8" s="20"/>
      <c r="Z8" s="55"/>
      <c r="AA8" s="54"/>
      <c r="AB8" s="20"/>
      <c r="AC8" s="55"/>
      <c r="AD8" s="54"/>
      <c r="AE8" s="20"/>
      <c r="AF8" s="55"/>
      <c r="AG8" s="54"/>
      <c r="AH8" s="20"/>
      <c r="AI8" s="55"/>
      <c r="AJ8" s="54"/>
      <c r="AK8" s="20"/>
      <c r="AL8" s="55"/>
      <c r="AM8" s="54"/>
      <c r="AN8" s="20"/>
      <c r="AO8" s="55"/>
    </row>
    <row r="9" spans="1:41" ht="15.75" x14ac:dyDescent="0.25">
      <c r="A9" s="19">
        <f t="shared" si="2"/>
        <v>7</v>
      </c>
      <c r="B9" s="11" t="str">
        <f>Т1Зб!B9</f>
        <v>West Fishing</v>
      </c>
      <c r="C9" s="11" t="str">
        <f>Т1Зб!C9</f>
        <v>Золотарь Андрей</v>
      </c>
      <c r="D9" s="24">
        <f t="shared" si="0"/>
        <v>324</v>
      </c>
      <c r="E9" s="17">
        <f t="shared" si="1"/>
        <v>6</v>
      </c>
      <c r="F9" s="54">
        <v>18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55"/>
      <c r="U9" s="54"/>
      <c r="V9" s="20"/>
      <c r="W9" s="55"/>
      <c r="X9" s="54"/>
      <c r="Y9" s="20"/>
      <c r="Z9" s="55"/>
      <c r="AA9" s="54"/>
      <c r="AB9" s="20"/>
      <c r="AC9" s="55"/>
      <c r="AD9" s="54"/>
      <c r="AE9" s="20"/>
      <c r="AF9" s="55"/>
      <c r="AG9" s="54"/>
      <c r="AH9" s="20"/>
      <c r="AI9" s="55"/>
      <c r="AJ9" s="54"/>
      <c r="AK9" s="20"/>
      <c r="AL9" s="55"/>
      <c r="AM9" s="54"/>
      <c r="AN9" s="20"/>
      <c r="AO9" s="55"/>
    </row>
    <row r="10" spans="1:41" ht="15.75" x14ac:dyDescent="0.25">
      <c r="A10" s="19">
        <f t="shared" si="2"/>
        <v>8</v>
      </c>
      <c r="B10" s="11" t="str">
        <f>Т1Зб!B10</f>
        <v>Dream Team</v>
      </c>
      <c r="C10" s="11" t="str">
        <f>Т1Зб!C10</f>
        <v>Золотухин Александр</v>
      </c>
      <c r="D10" s="24">
        <f t="shared" si="0"/>
        <v>0</v>
      </c>
      <c r="E10" s="17">
        <f t="shared" si="1"/>
        <v>23</v>
      </c>
      <c r="F10" s="54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55"/>
      <c r="U10" s="54"/>
      <c r="V10" s="20"/>
      <c r="W10" s="55"/>
      <c r="X10" s="54"/>
      <c r="Y10" s="20"/>
      <c r="Z10" s="55"/>
      <c r="AA10" s="54"/>
      <c r="AB10" s="20"/>
      <c r="AC10" s="55"/>
      <c r="AD10" s="54"/>
      <c r="AE10" s="20"/>
      <c r="AF10" s="55"/>
      <c r="AG10" s="54"/>
      <c r="AH10" s="20"/>
      <c r="AI10" s="55"/>
      <c r="AJ10" s="54"/>
      <c r="AK10" s="20"/>
      <c r="AL10" s="55"/>
      <c r="AM10" s="54"/>
      <c r="AN10" s="20"/>
      <c r="AO10" s="55"/>
    </row>
    <row r="11" spans="1:41" ht="15.75" x14ac:dyDescent="0.25">
      <c r="A11" s="19">
        <f t="shared" si="2"/>
        <v>9</v>
      </c>
      <c r="B11" s="11" t="str">
        <f>Т1Зб!B11</f>
        <v>Bona Кобрин</v>
      </c>
      <c r="C11" s="11" t="str">
        <f>Т1Зб!C11</f>
        <v>Барташук Александр</v>
      </c>
      <c r="D11" s="24">
        <f t="shared" si="0"/>
        <v>1004.8925</v>
      </c>
      <c r="E11" s="17">
        <f t="shared" si="1"/>
        <v>2</v>
      </c>
      <c r="F11" s="54">
        <v>12.7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55"/>
      <c r="U11" s="54">
        <v>39.6</v>
      </c>
      <c r="V11" s="20">
        <v>42.5</v>
      </c>
      <c r="W11" s="55"/>
      <c r="X11" s="54"/>
      <c r="Y11" s="20"/>
      <c r="Z11" s="55"/>
      <c r="AA11" s="54"/>
      <c r="AB11" s="20"/>
      <c r="AC11" s="55"/>
      <c r="AD11" s="54"/>
      <c r="AE11" s="20"/>
      <c r="AF11" s="55"/>
      <c r="AG11" s="54"/>
      <c r="AH11" s="20"/>
      <c r="AI11" s="55"/>
      <c r="AJ11" s="54"/>
      <c r="AK11" s="20"/>
      <c r="AL11" s="55"/>
      <c r="AM11" s="54"/>
      <c r="AN11" s="20"/>
      <c r="AO11" s="55"/>
    </row>
    <row r="12" spans="1:41" ht="15.75" x14ac:dyDescent="0.25">
      <c r="A12" s="19">
        <f>A11+1</f>
        <v>10</v>
      </c>
      <c r="B12" s="11" t="str">
        <f>Т1Зб!B12</f>
        <v>Фарватер</v>
      </c>
      <c r="C12" s="11" t="str">
        <f>Т1Зб!C12</f>
        <v>Цыганок Михаил</v>
      </c>
      <c r="D12" s="24">
        <f t="shared" si="0"/>
        <v>0</v>
      </c>
      <c r="E12" s="17">
        <f t="shared" si="1"/>
        <v>23</v>
      </c>
      <c r="F12" s="54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55"/>
      <c r="U12" s="54"/>
      <c r="V12" s="20"/>
      <c r="W12" s="55"/>
      <c r="X12" s="54"/>
      <c r="Y12" s="20"/>
      <c r="Z12" s="55"/>
      <c r="AA12" s="54"/>
      <c r="AB12" s="20"/>
      <c r="AC12" s="55"/>
      <c r="AD12" s="54"/>
      <c r="AE12" s="20"/>
      <c r="AF12" s="55"/>
      <c r="AG12" s="54"/>
      <c r="AH12" s="20"/>
      <c r="AI12" s="55"/>
      <c r="AJ12" s="54"/>
      <c r="AK12" s="20"/>
      <c r="AL12" s="55"/>
      <c r="AM12" s="54"/>
      <c r="AN12" s="20"/>
      <c r="AO12" s="55"/>
    </row>
    <row r="13" spans="1:41" ht="15.75" x14ac:dyDescent="0.25">
      <c r="A13" s="19">
        <f t="shared" ref="A13:A41" si="3">A12+1</f>
        <v>11</v>
      </c>
      <c r="B13" s="11" t="str">
        <f>Т1Зб!B13</f>
        <v>XULi-ULi</v>
      </c>
      <c r="C13" s="11" t="str">
        <f>Т1Зб!C13</f>
        <v>Дубровский Вадим</v>
      </c>
      <c r="D13" s="24">
        <f t="shared" si="0"/>
        <v>686.56999999999994</v>
      </c>
      <c r="E13" s="17">
        <f t="shared" si="1"/>
        <v>3</v>
      </c>
      <c r="F13" s="54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55"/>
      <c r="U13" s="54">
        <v>29</v>
      </c>
      <c r="V13" s="20">
        <v>28.8</v>
      </c>
      <c r="W13" s="55">
        <v>32.799999999999997</v>
      </c>
      <c r="X13" s="54"/>
      <c r="Y13" s="20"/>
      <c r="Z13" s="55"/>
      <c r="AA13" s="54"/>
      <c r="AB13" s="20"/>
      <c r="AC13" s="55"/>
      <c r="AD13" s="54"/>
      <c r="AE13" s="20"/>
      <c r="AF13" s="55"/>
      <c r="AG13" s="54"/>
      <c r="AH13" s="20"/>
      <c r="AI13" s="55"/>
      <c r="AJ13" s="54"/>
      <c r="AK13" s="20"/>
      <c r="AL13" s="55"/>
      <c r="AM13" s="54"/>
      <c r="AN13" s="20"/>
      <c r="AO13" s="55"/>
    </row>
    <row r="14" spans="1:41" ht="15.75" x14ac:dyDescent="0.25">
      <c r="A14" s="19">
        <f t="shared" si="3"/>
        <v>12</v>
      </c>
      <c r="B14" s="11" t="str">
        <f>Т1Зб!B14</f>
        <v>Fanatik Belarus</v>
      </c>
      <c r="C14" s="11" t="str">
        <f>Т1Зб!C14</f>
        <v>Янкович Сергей</v>
      </c>
      <c r="D14" s="24">
        <f t="shared" si="0"/>
        <v>182.25</v>
      </c>
      <c r="E14" s="17">
        <f t="shared" si="1"/>
        <v>9</v>
      </c>
      <c r="F14" s="54">
        <v>13.5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55"/>
      <c r="U14" s="54"/>
      <c r="V14" s="20"/>
      <c r="W14" s="55"/>
      <c r="X14" s="54"/>
      <c r="Y14" s="20"/>
      <c r="Z14" s="55"/>
      <c r="AA14" s="54"/>
      <c r="AB14" s="20"/>
      <c r="AC14" s="55"/>
      <c r="AD14" s="54"/>
      <c r="AE14" s="20"/>
      <c r="AF14" s="55"/>
      <c r="AG14" s="54"/>
      <c r="AH14" s="20"/>
      <c r="AI14" s="55"/>
      <c r="AJ14" s="54"/>
      <c r="AK14" s="20"/>
      <c r="AL14" s="55"/>
      <c r="AM14" s="54"/>
      <c r="AN14" s="20"/>
      <c r="AO14" s="55"/>
    </row>
    <row r="15" spans="1:41" ht="15.75" x14ac:dyDescent="0.25">
      <c r="A15" s="19">
        <f t="shared" si="3"/>
        <v>13</v>
      </c>
      <c r="B15" s="11" t="str">
        <f>Т1Зб!B15</f>
        <v>FISHINGSTOCK BELARUS</v>
      </c>
      <c r="C15" s="11" t="str">
        <f>Т1Зб!C15</f>
        <v>Бобриков Алексей</v>
      </c>
      <c r="D15" s="24">
        <f t="shared" si="0"/>
        <v>0</v>
      </c>
      <c r="E15" s="17">
        <f t="shared" si="1"/>
        <v>23</v>
      </c>
      <c r="F15" s="54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55"/>
      <c r="U15" s="54"/>
      <c r="V15" s="20"/>
      <c r="W15" s="55"/>
      <c r="X15" s="54"/>
      <c r="Y15" s="20"/>
      <c r="Z15" s="55"/>
      <c r="AA15" s="54"/>
      <c r="AB15" s="20"/>
      <c r="AC15" s="55"/>
      <c r="AD15" s="54"/>
      <c r="AE15" s="20"/>
      <c r="AF15" s="55"/>
      <c r="AG15" s="54"/>
      <c r="AH15" s="20"/>
      <c r="AI15" s="55"/>
      <c r="AJ15" s="54"/>
      <c r="AK15" s="20"/>
      <c r="AL15" s="55"/>
      <c r="AM15" s="54"/>
      <c r="AN15" s="20"/>
      <c r="AO15" s="55"/>
    </row>
    <row r="16" spans="1:41" ht="15.75" x14ac:dyDescent="0.25">
      <c r="A16" s="19">
        <f t="shared" si="3"/>
        <v>14</v>
      </c>
      <c r="B16" s="11" t="str">
        <f>Т1Зб!B16</f>
        <v>Против Течениия</v>
      </c>
      <c r="C16" s="11" t="str">
        <f>Т1Зб!C16</f>
        <v>Ананич Геннадий</v>
      </c>
      <c r="D16" s="24">
        <f t="shared" si="0"/>
        <v>0</v>
      </c>
      <c r="E16" s="17">
        <f t="shared" si="1"/>
        <v>23</v>
      </c>
      <c r="F16" s="54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55"/>
      <c r="U16" s="54"/>
      <c r="V16" s="20"/>
      <c r="W16" s="55"/>
      <c r="X16" s="54"/>
      <c r="Y16" s="20"/>
      <c r="Z16" s="55"/>
      <c r="AA16" s="54"/>
      <c r="AB16" s="20"/>
      <c r="AC16" s="55"/>
      <c r="AD16" s="54"/>
      <c r="AE16" s="20"/>
      <c r="AF16" s="55"/>
      <c r="AG16" s="54"/>
      <c r="AH16" s="20"/>
      <c r="AI16" s="55"/>
      <c r="AJ16" s="54"/>
      <c r="AK16" s="20"/>
      <c r="AL16" s="55"/>
      <c r="AM16" s="54"/>
      <c r="AN16" s="20"/>
      <c r="AO16" s="55"/>
    </row>
    <row r="17" spans="1:41" ht="15.75" x14ac:dyDescent="0.25">
      <c r="A17" s="19">
        <f t="shared" si="3"/>
        <v>15</v>
      </c>
      <c r="B17" s="11" t="str">
        <f>Т1Зб!B17</f>
        <v>Bait Breath Team</v>
      </c>
      <c r="C17" s="11" t="str">
        <f>Т1Зб!C17</f>
        <v>Бахур Александр</v>
      </c>
      <c r="D17" s="24">
        <f t="shared" si="0"/>
        <v>210.25</v>
      </c>
      <c r="E17" s="17">
        <f t="shared" si="1"/>
        <v>8</v>
      </c>
      <c r="F17" s="54">
        <v>14.5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55"/>
      <c r="U17" s="54"/>
      <c r="V17" s="20"/>
      <c r="W17" s="55"/>
      <c r="X17" s="54"/>
      <c r="Y17" s="20"/>
      <c r="Z17" s="55"/>
      <c r="AA17" s="54"/>
      <c r="AB17" s="20"/>
      <c r="AC17" s="55"/>
      <c r="AD17" s="54"/>
      <c r="AE17" s="20"/>
      <c r="AF17" s="55"/>
      <c r="AG17" s="54"/>
      <c r="AH17" s="20"/>
      <c r="AI17" s="55"/>
      <c r="AJ17" s="54"/>
      <c r="AK17" s="20"/>
      <c r="AL17" s="55"/>
      <c r="AM17" s="54"/>
      <c r="AN17" s="20"/>
      <c r="AO17" s="55"/>
    </row>
    <row r="18" spans="1:41" ht="15.75" x14ac:dyDescent="0.25">
      <c r="A18" s="19">
        <f t="shared" si="3"/>
        <v>16</v>
      </c>
      <c r="B18" s="11" t="str">
        <f>Т1Зб!B18</f>
        <v>Кооператив ХИЩНИК</v>
      </c>
      <c r="C18" s="11" t="str">
        <f>Т1Зб!C18</f>
        <v>Сницкий Владимир</v>
      </c>
      <c r="D18" s="24">
        <f t="shared" si="0"/>
        <v>0</v>
      </c>
      <c r="E18" s="17">
        <f t="shared" si="1"/>
        <v>23</v>
      </c>
      <c r="F18" s="54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55"/>
      <c r="U18" s="54"/>
      <c r="V18" s="20"/>
      <c r="W18" s="55"/>
      <c r="X18" s="54"/>
      <c r="Y18" s="20"/>
      <c r="Z18" s="55"/>
      <c r="AA18" s="54"/>
      <c r="AB18" s="20"/>
      <c r="AC18" s="55"/>
      <c r="AD18" s="54"/>
      <c r="AE18" s="20"/>
      <c r="AF18" s="55"/>
      <c r="AG18" s="54"/>
      <c r="AH18" s="20"/>
      <c r="AI18" s="55"/>
      <c r="AJ18" s="54"/>
      <c r="AK18" s="20"/>
      <c r="AL18" s="55"/>
      <c r="AM18" s="54"/>
      <c r="AN18" s="20"/>
      <c r="AO18" s="55"/>
    </row>
    <row r="19" spans="1:41" ht="15.75" x14ac:dyDescent="0.25">
      <c r="A19" s="19">
        <f t="shared" si="3"/>
        <v>17</v>
      </c>
      <c r="B19" s="11" t="str">
        <f>Т1Зб!B19</f>
        <v>Bass Hunters</v>
      </c>
      <c r="C19" s="11" t="str">
        <f>Т1Зб!C19</f>
        <v>Шевко Виталий</v>
      </c>
      <c r="D19" s="24">
        <f t="shared" si="0"/>
        <v>2683.24</v>
      </c>
      <c r="E19" s="17">
        <f t="shared" si="1"/>
        <v>1</v>
      </c>
      <c r="F19" s="54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55"/>
      <c r="U19" s="54">
        <v>51.8</v>
      </c>
      <c r="V19" s="20"/>
      <c r="W19" s="55"/>
      <c r="X19" s="54"/>
      <c r="Y19" s="20"/>
      <c r="Z19" s="55"/>
      <c r="AA19" s="54"/>
      <c r="AB19" s="20"/>
      <c r="AC19" s="55"/>
      <c r="AD19" s="54"/>
      <c r="AE19" s="20"/>
      <c r="AF19" s="55"/>
      <c r="AG19" s="54"/>
      <c r="AH19" s="20"/>
      <c r="AI19" s="55"/>
      <c r="AJ19" s="54"/>
      <c r="AK19" s="20"/>
      <c r="AL19" s="55"/>
      <c r="AM19" s="54"/>
      <c r="AN19" s="20"/>
      <c r="AO19" s="55"/>
    </row>
    <row r="20" spans="1:41" ht="15.75" x14ac:dyDescent="0.25">
      <c r="A20" s="19">
        <f t="shared" si="3"/>
        <v>18</v>
      </c>
      <c r="B20" s="11" t="str">
        <f>Т1Зб!B20</f>
        <v>TotalSpin</v>
      </c>
      <c r="C20" s="11" t="str">
        <f>Т1Зб!C20</f>
        <v>Жуковский Александр</v>
      </c>
      <c r="D20" s="24">
        <f t="shared" si="0"/>
        <v>157.50250000000003</v>
      </c>
      <c r="E20" s="17">
        <f t="shared" ref="E20:E35" si="4">E62</f>
        <v>11</v>
      </c>
      <c r="F20" s="54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55"/>
      <c r="U20" s="54">
        <v>25.1</v>
      </c>
      <c r="V20" s="20"/>
      <c r="W20" s="55"/>
      <c r="X20" s="54"/>
      <c r="Y20" s="20"/>
      <c r="Z20" s="55"/>
      <c r="AA20" s="54"/>
      <c r="AB20" s="20"/>
      <c r="AC20" s="55"/>
      <c r="AD20" s="54"/>
      <c r="AE20" s="20"/>
      <c r="AF20" s="55"/>
      <c r="AG20" s="54"/>
      <c r="AH20" s="20"/>
      <c r="AI20" s="55"/>
      <c r="AJ20" s="54"/>
      <c r="AK20" s="20"/>
      <c r="AL20" s="55"/>
      <c r="AM20" s="54"/>
      <c r="AN20" s="20"/>
      <c r="AO20" s="55"/>
    </row>
    <row r="21" spans="1:41" ht="15.75" x14ac:dyDescent="0.25">
      <c r="A21" s="19">
        <f t="shared" si="3"/>
        <v>19</v>
      </c>
      <c r="B21" s="11" t="str">
        <f>Т1Зб!B21</f>
        <v>SB-FISHING</v>
      </c>
      <c r="C21" s="11" t="str">
        <f>Т1Зб!C21</f>
        <v xml:space="preserve">Болбас Тимофей </v>
      </c>
      <c r="D21" s="24">
        <f t="shared" si="0"/>
        <v>384.16000000000008</v>
      </c>
      <c r="E21" s="17">
        <f t="shared" si="4"/>
        <v>5</v>
      </c>
      <c r="F21" s="54">
        <v>19.600000000000001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55"/>
      <c r="U21" s="54"/>
      <c r="V21" s="20"/>
      <c r="W21" s="55"/>
      <c r="X21" s="54"/>
      <c r="Y21" s="20"/>
      <c r="Z21" s="55"/>
      <c r="AA21" s="54"/>
      <c r="AB21" s="20"/>
      <c r="AC21" s="55"/>
      <c r="AD21" s="54"/>
      <c r="AE21" s="20"/>
      <c r="AF21" s="55"/>
      <c r="AG21" s="54"/>
      <c r="AH21" s="20"/>
      <c r="AI21" s="55"/>
      <c r="AJ21" s="54"/>
      <c r="AK21" s="20"/>
      <c r="AL21" s="55"/>
      <c r="AM21" s="54"/>
      <c r="AN21" s="20"/>
      <c r="AO21" s="55"/>
    </row>
    <row r="22" spans="1:41" ht="15.75" x14ac:dyDescent="0.25">
      <c r="A22" s="19">
        <f t="shared" si="3"/>
        <v>20</v>
      </c>
      <c r="B22" s="11" t="str">
        <f>Т1Зб!B22</f>
        <v>Legion</v>
      </c>
      <c r="C22" s="11" t="str">
        <f>Т1Зб!C22</f>
        <v>Бойко Сергей</v>
      </c>
      <c r="D22" s="24">
        <f t="shared" si="0"/>
        <v>0</v>
      </c>
      <c r="E22" s="17">
        <f t="shared" si="4"/>
        <v>23</v>
      </c>
      <c r="F22" s="54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55"/>
      <c r="U22" s="54"/>
      <c r="V22" s="20"/>
      <c r="W22" s="55"/>
      <c r="X22" s="54"/>
      <c r="Y22" s="20"/>
      <c r="Z22" s="55"/>
      <c r="AA22" s="54"/>
      <c r="AB22" s="20"/>
      <c r="AC22" s="55"/>
      <c r="AD22" s="54"/>
      <c r="AE22" s="20"/>
      <c r="AF22" s="55"/>
      <c r="AG22" s="54"/>
      <c r="AH22" s="20"/>
      <c r="AI22" s="55"/>
      <c r="AJ22" s="54"/>
      <c r="AK22" s="20"/>
      <c r="AL22" s="55"/>
      <c r="AM22" s="54"/>
      <c r="AN22" s="20"/>
      <c r="AO22" s="55"/>
    </row>
    <row r="23" spans="1:41" ht="15.75" x14ac:dyDescent="0.25">
      <c r="A23" s="19">
        <f t="shared" si="3"/>
        <v>21</v>
      </c>
      <c r="B23" s="11" t="str">
        <f>Т1Зб!B23</f>
        <v>ASpinnTeam</v>
      </c>
      <c r="C23" s="11" t="str">
        <f>Т1Зб!C23</f>
        <v>Вашкевич Александр</v>
      </c>
      <c r="D23" s="24">
        <f t="shared" si="0"/>
        <v>0</v>
      </c>
      <c r="E23" s="17">
        <f t="shared" si="4"/>
        <v>23</v>
      </c>
      <c r="F23" s="54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55"/>
      <c r="U23" s="54"/>
      <c r="V23" s="20"/>
      <c r="W23" s="55"/>
      <c r="X23" s="54"/>
      <c r="Y23" s="20"/>
      <c r="Z23" s="55"/>
      <c r="AA23" s="54"/>
      <c r="AB23" s="20"/>
      <c r="AC23" s="55"/>
      <c r="AD23" s="54"/>
      <c r="AE23" s="20"/>
      <c r="AF23" s="55"/>
      <c r="AG23" s="54"/>
      <c r="AH23" s="20"/>
      <c r="AI23" s="55"/>
      <c r="AJ23" s="54"/>
      <c r="AK23" s="20"/>
      <c r="AL23" s="55"/>
      <c r="AM23" s="54"/>
      <c r="AN23" s="20"/>
      <c r="AO23" s="55"/>
    </row>
    <row r="24" spans="1:41" ht="15.75" x14ac:dyDescent="0.25">
      <c r="A24" s="19">
        <f t="shared" si="3"/>
        <v>22</v>
      </c>
      <c r="B24" s="11" t="str">
        <f>Т1Зб!B24</f>
        <v>nanobass</v>
      </c>
      <c r="C24" s="11" t="str">
        <f>Т1Зб!C24</f>
        <v>Мартынчук Михаил</v>
      </c>
      <c r="D24" s="24">
        <f t="shared" si="0"/>
        <v>560.36249999999995</v>
      </c>
      <c r="E24" s="17">
        <f t="shared" si="4"/>
        <v>4</v>
      </c>
      <c r="F24" s="54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55"/>
      <c r="U24" s="54">
        <v>39.299999999999997</v>
      </c>
      <c r="V24" s="20">
        <v>26.4</v>
      </c>
      <c r="W24" s="55"/>
      <c r="X24" s="54"/>
      <c r="Y24" s="20"/>
      <c r="Z24" s="55"/>
      <c r="AA24" s="54"/>
      <c r="AB24" s="20"/>
      <c r="AC24" s="55"/>
      <c r="AD24" s="54"/>
      <c r="AE24" s="20"/>
      <c r="AF24" s="55"/>
      <c r="AG24" s="54"/>
      <c r="AH24" s="20"/>
      <c r="AI24" s="55"/>
      <c r="AJ24" s="54"/>
      <c r="AK24" s="20"/>
      <c r="AL24" s="55"/>
      <c r="AM24" s="54"/>
      <c r="AN24" s="20"/>
      <c r="AO24" s="55"/>
    </row>
    <row r="25" spans="1:41" ht="15.75" x14ac:dyDescent="0.25">
      <c r="A25" s="19">
        <f t="shared" si="3"/>
        <v>23</v>
      </c>
      <c r="B25" s="11">
        <f>Т1Зб!B25</f>
        <v>0</v>
      </c>
      <c r="C25" s="11">
        <f>Т1Зб!C25</f>
        <v>0</v>
      </c>
      <c r="D25" s="24">
        <f t="shared" si="0"/>
        <v>0</v>
      </c>
      <c r="E25" s="17">
        <f t="shared" si="4"/>
        <v>23</v>
      </c>
      <c r="F25" s="54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55"/>
      <c r="U25" s="54"/>
      <c r="V25" s="20"/>
      <c r="W25" s="55"/>
      <c r="X25" s="54"/>
      <c r="Y25" s="20"/>
      <c r="Z25" s="55"/>
      <c r="AA25" s="54"/>
      <c r="AB25" s="20"/>
      <c r="AC25" s="55"/>
      <c r="AD25" s="54"/>
      <c r="AE25" s="20"/>
      <c r="AF25" s="55"/>
      <c r="AG25" s="54"/>
      <c r="AH25" s="20"/>
      <c r="AI25" s="55"/>
      <c r="AJ25" s="54"/>
      <c r="AK25" s="20"/>
      <c r="AL25" s="55"/>
      <c r="AM25" s="54"/>
      <c r="AN25" s="20"/>
      <c r="AO25" s="55"/>
    </row>
    <row r="26" spans="1:41" ht="15.75" x14ac:dyDescent="0.25">
      <c r="A26" s="19">
        <f t="shared" si="3"/>
        <v>24</v>
      </c>
      <c r="B26" s="11">
        <f>Т1Зб!B26</f>
        <v>0</v>
      </c>
      <c r="C26" s="11">
        <f>Т1Зб!C26</f>
        <v>0</v>
      </c>
      <c r="D26" s="24">
        <f t="shared" si="0"/>
        <v>0</v>
      </c>
      <c r="E26" s="17">
        <f t="shared" si="4"/>
        <v>23</v>
      </c>
      <c r="F26" s="54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55"/>
      <c r="U26" s="54"/>
      <c r="V26" s="20"/>
      <c r="W26" s="55"/>
      <c r="X26" s="54"/>
      <c r="Y26" s="20"/>
      <c r="Z26" s="55"/>
      <c r="AA26" s="54"/>
      <c r="AB26" s="20"/>
      <c r="AC26" s="55"/>
      <c r="AD26" s="54"/>
      <c r="AE26" s="20"/>
      <c r="AF26" s="55"/>
      <c r="AG26" s="54"/>
      <c r="AH26" s="20"/>
      <c r="AI26" s="55"/>
      <c r="AJ26" s="54"/>
      <c r="AK26" s="20"/>
      <c r="AL26" s="55"/>
      <c r="AM26" s="54"/>
      <c r="AN26" s="20"/>
      <c r="AO26" s="55"/>
    </row>
    <row r="27" spans="1:41" ht="15.75" x14ac:dyDescent="0.25">
      <c r="A27" s="19">
        <f t="shared" si="3"/>
        <v>25</v>
      </c>
      <c r="B27" s="11">
        <f>Т1Зб!B27</f>
        <v>0</v>
      </c>
      <c r="C27" s="11">
        <f>Т1Зб!C27</f>
        <v>0</v>
      </c>
      <c r="D27" s="24">
        <f t="shared" si="0"/>
        <v>0</v>
      </c>
      <c r="E27" s="17">
        <f t="shared" si="4"/>
        <v>23</v>
      </c>
      <c r="F27" s="54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55"/>
      <c r="U27" s="54"/>
      <c r="V27" s="20"/>
      <c r="W27" s="55"/>
      <c r="X27" s="54"/>
      <c r="Y27" s="20"/>
      <c r="Z27" s="55"/>
      <c r="AA27" s="54"/>
      <c r="AB27" s="20"/>
      <c r="AC27" s="55"/>
      <c r="AD27" s="54"/>
      <c r="AE27" s="20"/>
      <c r="AF27" s="55"/>
      <c r="AG27" s="54"/>
      <c r="AH27" s="20"/>
      <c r="AI27" s="55"/>
      <c r="AJ27" s="54"/>
      <c r="AK27" s="20"/>
      <c r="AL27" s="55"/>
      <c r="AM27" s="54"/>
      <c r="AN27" s="20"/>
      <c r="AO27" s="55"/>
    </row>
    <row r="28" spans="1:41" ht="15.75" x14ac:dyDescent="0.25">
      <c r="A28" s="19">
        <f t="shared" si="3"/>
        <v>26</v>
      </c>
      <c r="B28" s="11">
        <f>Т1Зб!B28</f>
        <v>0</v>
      </c>
      <c r="C28" s="11">
        <f>Т1Зб!C28</f>
        <v>0</v>
      </c>
      <c r="D28" s="24">
        <f t="shared" si="0"/>
        <v>0</v>
      </c>
      <c r="E28" s="17">
        <f t="shared" si="4"/>
        <v>23</v>
      </c>
      <c r="F28" s="54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55"/>
      <c r="U28" s="54"/>
      <c r="V28" s="20"/>
      <c r="W28" s="55"/>
      <c r="X28" s="54"/>
      <c r="Y28" s="20"/>
      <c r="Z28" s="55"/>
      <c r="AA28" s="54"/>
      <c r="AB28" s="20"/>
      <c r="AC28" s="55"/>
      <c r="AD28" s="54"/>
      <c r="AE28" s="20"/>
      <c r="AF28" s="55"/>
      <c r="AG28" s="54"/>
      <c r="AH28" s="20"/>
      <c r="AI28" s="55"/>
      <c r="AJ28" s="54"/>
      <c r="AK28" s="20"/>
      <c r="AL28" s="55"/>
      <c r="AM28" s="54"/>
      <c r="AN28" s="20"/>
      <c r="AO28" s="55"/>
    </row>
    <row r="29" spans="1:41" ht="15.75" x14ac:dyDescent="0.25">
      <c r="A29" s="19">
        <f t="shared" si="3"/>
        <v>27</v>
      </c>
      <c r="B29" s="11">
        <f>Т1Зб!B29</f>
        <v>0</v>
      </c>
      <c r="C29" s="11">
        <f>Т1Зб!C29</f>
        <v>0</v>
      </c>
      <c r="D29" s="24">
        <f t="shared" si="0"/>
        <v>0</v>
      </c>
      <c r="E29" s="17">
        <f t="shared" si="4"/>
        <v>23</v>
      </c>
      <c r="F29" s="54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55"/>
      <c r="U29" s="54"/>
      <c r="V29" s="20"/>
      <c r="W29" s="55"/>
      <c r="X29" s="54"/>
      <c r="Y29" s="20"/>
      <c r="Z29" s="55"/>
      <c r="AA29" s="54"/>
      <c r="AB29" s="20"/>
      <c r="AC29" s="55"/>
      <c r="AD29" s="54"/>
      <c r="AE29" s="20"/>
      <c r="AF29" s="55"/>
      <c r="AG29" s="54"/>
      <c r="AH29" s="20"/>
      <c r="AI29" s="55"/>
      <c r="AJ29" s="54"/>
      <c r="AK29" s="20"/>
      <c r="AL29" s="55"/>
      <c r="AM29" s="54"/>
      <c r="AN29" s="20"/>
      <c r="AO29" s="55"/>
    </row>
    <row r="30" spans="1:41" ht="15.75" x14ac:dyDescent="0.25">
      <c r="A30" s="19">
        <f t="shared" si="3"/>
        <v>28</v>
      </c>
      <c r="B30" s="11">
        <f>Т1Зб!B30</f>
        <v>0</v>
      </c>
      <c r="C30" s="11">
        <f>Т1Зб!C30</f>
        <v>0</v>
      </c>
      <c r="D30" s="24">
        <f t="shared" si="0"/>
        <v>0</v>
      </c>
      <c r="E30" s="17">
        <f t="shared" si="4"/>
        <v>23</v>
      </c>
      <c r="F30" s="54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55"/>
      <c r="U30" s="54"/>
      <c r="V30" s="20"/>
      <c r="W30" s="55"/>
      <c r="X30" s="54"/>
      <c r="Y30" s="20"/>
      <c r="Z30" s="55"/>
      <c r="AA30" s="54"/>
      <c r="AB30" s="20"/>
      <c r="AC30" s="55"/>
      <c r="AD30" s="54"/>
      <c r="AE30" s="20"/>
      <c r="AF30" s="55"/>
      <c r="AG30" s="54"/>
      <c r="AH30" s="20"/>
      <c r="AI30" s="55"/>
      <c r="AJ30" s="54"/>
      <c r="AK30" s="20"/>
      <c r="AL30" s="55"/>
      <c r="AM30" s="54"/>
      <c r="AN30" s="20"/>
      <c r="AO30" s="55"/>
    </row>
    <row r="31" spans="1:41" ht="15.75" x14ac:dyDescent="0.25">
      <c r="A31" s="19">
        <f t="shared" si="3"/>
        <v>29</v>
      </c>
      <c r="B31" s="11">
        <f>Т1Зб!B31</f>
        <v>0</v>
      </c>
      <c r="C31" s="11">
        <f>Т1Зб!C31</f>
        <v>0</v>
      </c>
      <c r="D31" s="24">
        <f t="shared" si="0"/>
        <v>0</v>
      </c>
      <c r="E31" s="17">
        <f t="shared" si="4"/>
        <v>23</v>
      </c>
      <c r="F31" s="54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55"/>
      <c r="U31" s="54"/>
      <c r="V31" s="20"/>
      <c r="W31" s="55"/>
      <c r="X31" s="54"/>
      <c r="Y31" s="20"/>
      <c r="Z31" s="55"/>
      <c r="AA31" s="54"/>
      <c r="AB31" s="20"/>
      <c r="AC31" s="55"/>
      <c r="AD31" s="54"/>
      <c r="AE31" s="20"/>
      <c r="AF31" s="55"/>
      <c r="AG31" s="54"/>
      <c r="AH31" s="20"/>
      <c r="AI31" s="55"/>
      <c r="AJ31" s="54"/>
      <c r="AK31" s="20"/>
      <c r="AL31" s="55"/>
      <c r="AM31" s="54"/>
      <c r="AN31" s="20"/>
      <c r="AO31" s="55"/>
    </row>
    <row r="32" spans="1:41" ht="15.75" x14ac:dyDescent="0.25">
      <c r="A32" s="19">
        <f t="shared" si="3"/>
        <v>30</v>
      </c>
      <c r="B32" s="11">
        <f>Т1Зб!B32</f>
        <v>0</v>
      </c>
      <c r="C32" s="11">
        <f>Т1Зб!C32</f>
        <v>0</v>
      </c>
      <c r="D32" s="24">
        <f t="shared" si="0"/>
        <v>0</v>
      </c>
      <c r="E32" s="17">
        <f t="shared" si="4"/>
        <v>23</v>
      </c>
      <c r="F32" s="54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55"/>
      <c r="U32" s="54"/>
      <c r="V32" s="20"/>
      <c r="W32" s="55"/>
      <c r="X32" s="54"/>
      <c r="Y32" s="20"/>
      <c r="Z32" s="55"/>
      <c r="AA32" s="54"/>
      <c r="AB32" s="20"/>
      <c r="AC32" s="55"/>
      <c r="AD32" s="54"/>
      <c r="AE32" s="20"/>
      <c r="AF32" s="55"/>
      <c r="AG32" s="54"/>
      <c r="AH32" s="20"/>
      <c r="AI32" s="55"/>
      <c r="AJ32" s="54"/>
      <c r="AK32" s="20"/>
      <c r="AL32" s="55"/>
      <c r="AM32" s="54"/>
      <c r="AN32" s="20"/>
      <c r="AO32" s="55"/>
    </row>
    <row r="33" spans="1:41" ht="15.75" x14ac:dyDescent="0.25">
      <c r="A33" s="19">
        <f t="shared" si="3"/>
        <v>31</v>
      </c>
      <c r="B33" s="11">
        <f>Т1Зб!B33</f>
        <v>0</v>
      </c>
      <c r="C33" s="11">
        <f>Т1Зб!C33</f>
        <v>0</v>
      </c>
      <c r="D33" s="24">
        <f t="shared" si="0"/>
        <v>0</v>
      </c>
      <c r="E33" s="17">
        <f t="shared" si="4"/>
        <v>23</v>
      </c>
      <c r="F33" s="54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55"/>
      <c r="U33" s="54"/>
      <c r="V33" s="20"/>
      <c r="W33" s="55"/>
      <c r="X33" s="54"/>
      <c r="Y33" s="20"/>
      <c r="Z33" s="55"/>
      <c r="AA33" s="54"/>
      <c r="AB33" s="20"/>
      <c r="AC33" s="55"/>
      <c r="AD33" s="54"/>
      <c r="AE33" s="20"/>
      <c r="AF33" s="55"/>
      <c r="AG33" s="54"/>
      <c r="AH33" s="20"/>
      <c r="AI33" s="55"/>
      <c r="AJ33" s="54"/>
      <c r="AK33" s="20"/>
      <c r="AL33" s="55"/>
      <c r="AM33" s="54"/>
      <c r="AN33" s="20"/>
      <c r="AO33" s="55"/>
    </row>
    <row r="34" spans="1:41" ht="15.75" x14ac:dyDescent="0.25">
      <c r="A34" s="19">
        <f t="shared" si="3"/>
        <v>32</v>
      </c>
      <c r="B34" s="11">
        <f>Т1Зб!B34</f>
        <v>0</v>
      </c>
      <c r="C34" s="11">
        <f>Т1Зб!C34</f>
        <v>0</v>
      </c>
      <c r="D34" s="24">
        <f t="shared" si="0"/>
        <v>0</v>
      </c>
      <c r="E34" s="17">
        <f t="shared" si="4"/>
        <v>23</v>
      </c>
      <c r="F34" s="54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55"/>
      <c r="U34" s="54"/>
      <c r="V34" s="20"/>
      <c r="W34" s="55"/>
      <c r="X34" s="54"/>
      <c r="Y34" s="20"/>
      <c r="Z34" s="55"/>
      <c r="AA34" s="54"/>
      <c r="AB34" s="20"/>
      <c r="AC34" s="55"/>
      <c r="AD34" s="54"/>
      <c r="AE34" s="20"/>
      <c r="AF34" s="55"/>
      <c r="AG34" s="54"/>
      <c r="AH34" s="20"/>
      <c r="AI34" s="55"/>
      <c r="AJ34" s="54"/>
      <c r="AK34" s="20"/>
      <c r="AL34" s="55"/>
      <c r="AM34" s="54"/>
      <c r="AN34" s="20"/>
      <c r="AO34" s="55"/>
    </row>
    <row r="35" spans="1:41" ht="15.75" x14ac:dyDescent="0.25">
      <c r="A35" s="19">
        <f t="shared" si="3"/>
        <v>33</v>
      </c>
      <c r="B35" s="11">
        <f>Т1Зб!B35</f>
        <v>0</v>
      </c>
      <c r="C35" s="11">
        <f>Т1Зб!C35</f>
        <v>0</v>
      </c>
      <c r="D35" s="24">
        <f t="shared" si="0"/>
        <v>0</v>
      </c>
      <c r="E35" s="17">
        <f t="shared" si="4"/>
        <v>23</v>
      </c>
      <c r="F35" s="54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55"/>
      <c r="U35" s="54"/>
      <c r="V35" s="20"/>
      <c r="W35" s="55"/>
      <c r="X35" s="54"/>
      <c r="Y35" s="20"/>
      <c r="Z35" s="55"/>
      <c r="AA35" s="54"/>
      <c r="AB35" s="20"/>
      <c r="AC35" s="55"/>
      <c r="AD35" s="54"/>
      <c r="AE35" s="20"/>
      <c r="AF35" s="55"/>
      <c r="AG35" s="54"/>
      <c r="AH35" s="20"/>
      <c r="AI35" s="55"/>
      <c r="AJ35" s="54"/>
      <c r="AK35" s="20"/>
      <c r="AL35" s="55"/>
      <c r="AM35" s="54"/>
      <c r="AN35" s="20"/>
      <c r="AO35" s="55"/>
    </row>
    <row r="36" spans="1:41" ht="15.75" x14ac:dyDescent="0.25">
      <c r="A36" s="19">
        <f t="shared" si="3"/>
        <v>34</v>
      </c>
      <c r="B36" s="11">
        <f>Т1Зб!B36</f>
        <v>0</v>
      </c>
      <c r="C36" s="11">
        <f>Т1Зб!C36</f>
        <v>0</v>
      </c>
      <c r="D36" s="24">
        <f t="shared" si="0"/>
        <v>0</v>
      </c>
      <c r="E36" s="17">
        <f t="shared" ref="E36:E41" si="5">E78</f>
        <v>23</v>
      </c>
      <c r="F36" s="54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55"/>
      <c r="U36" s="54"/>
      <c r="V36" s="20"/>
      <c r="W36" s="55"/>
      <c r="X36" s="54"/>
      <c r="Y36" s="20"/>
      <c r="Z36" s="55"/>
      <c r="AA36" s="54"/>
      <c r="AB36" s="20"/>
      <c r="AC36" s="55"/>
      <c r="AD36" s="54"/>
      <c r="AE36" s="20"/>
      <c r="AF36" s="55"/>
      <c r="AG36" s="54"/>
      <c r="AH36" s="20"/>
      <c r="AI36" s="55"/>
      <c r="AJ36" s="54"/>
      <c r="AK36" s="20"/>
      <c r="AL36" s="55"/>
      <c r="AM36" s="54"/>
      <c r="AN36" s="20"/>
      <c r="AO36" s="55"/>
    </row>
    <row r="37" spans="1:41" ht="15.75" x14ac:dyDescent="0.25">
      <c r="A37" s="19">
        <f t="shared" si="3"/>
        <v>35</v>
      </c>
      <c r="B37" s="11">
        <f>Т1Зб!B37</f>
        <v>0</v>
      </c>
      <c r="C37" s="11">
        <f>Т1Зб!C37</f>
        <v>0</v>
      </c>
      <c r="D37" s="24">
        <f t="shared" si="0"/>
        <v>0</v>
      </c>
      <c r="E37" s="17">
        <f t="shared" si="5"/>
        <v>23</v>
      </c>
      <c r="F37" s="54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55"/>
      <c r="U37" s="54"/>
      <c r="V37" s="20"/>
      <c r="W37" s="55"/>
      <c r="X37" s="54"/>
      <c r="Y37" s="20"/>
      <c r="Z37" s="55"/>
      <c r="AA37" s="54"/>
      <c r="AB37" s="20"/>
      <c r="AC37" s="55"/>
      <c r="AD37" s="54"/>
      <c r="AE37" s="20"/>
      <c r="AF37" s="55"/>
      <c r="AG37" s="54"/>
      <c r="AH37" s="20"/>
      <c r="AI37" s="55"/>
      <c r="AJ37" s="54"/>
      <c r="AK37" s="20"/>
      <c r="AL37" s="55"/>
      <c r="AM37" s="54"/>
      <c r="AN37" s="20"/>
      <c r="AO37" s="55"/>
    </row>
    <row r="38" spans="1:41" ht="15.75" x14ac:dyDescent="0.25">
      <c r="A38" s="19">
        <f t="shared" si="3"/>
        <v>36</v>
      </c>
      <c r="B38" s="11">
        <f>Т1Зб!B38</f>
        <v>0</v>
      </c>
      <c r="C38" s="11">
        <f>Т1Зб!C38</f>
        <v>0</v>
      </c>
      <c r="D38" s="24">
        <f t="shared" si="0"/>
        <v>0</v>
      </c>
      <c r="E38" s="17">
        <f t="shared" si="5"/>
        <v>23</v>
      </c>
      <c r="F38" s="54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55"/>
      <c r="U38" s="54"/>
      <c r="V38" s="20"/>
      <c r="W38" s="55"/>
      <c r="X38" s="54"/>
      <c r="Y38" s="20"/>
      <c r="Z38" s="55"/>
      <c r="AA38" s="54"/>
      <c r="AB38" s="20"/>
      <c r="AC38" s="55"/>
      <c r="AD38" s="54"/>
      <c r="AE38" s="20"/>
      <c r="AF38" s="55"/>
      <c r="AG38" s="54"/>
      <c r="AH38" s="20"/>
      <c r="AI38" s="55"/>
      <c r="AJ38" s="54"/>
      <c r="AK38" s="20"/>
      <c r="AL38" s="55"/>
      <c r="AM38" s="54"/>
      <c r="AN38" s="20"/>
      <c r="AO38" s="55"/>
    </row>
    <row r="39" spans="1:41" ht="15.75" x14ac:dyDescent="0.25">
      <c r="A39" s="19">
        <f t="shared" si="3"/>
        <v>37</v>
      </c>
      <c r="B39" s="11">
        <f>Т1Зб!B39</f>
        <v>0</v>
      </c>
      <c r="C39" s="11">
        <f>Т1Зб!C39</f>
        <v>0</v>
      </c>
      <c r="D39" s="24">
        <f t="shared" si="0"/>
        <v>0</v>
      </c>
      <c r="E39" s="17">
        <f t="shared" si="5"/>
        <v>23</v>
      </c>
      <c r="F39" s="54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55"/>
      <c r="U39" s="54"/>
      <c r="V39" s="20"/>
      <c r="W39" s="55"/>
      <c r="X39" s="54"/>
      <c r="Y39" s="20"/>
      <c r="Z39" s="55"/>
      <c r="AA39" s="54"/>
      <c r="AB39" s="20"/>
      <c r="AC39" s="55"/>
      <c r="AD39" s="54"/>
      <c r="AE39" s="20"/>
      <c r="AF39" s="55"/>
      <c r="AG39" s="54"/>
      <c r="AH39" s="20"/>
      <c r="AI39" s="55"/>
      <c r="AJ39" s="54"/>
      <c r="AK39" s="20"/>
      <c r="AL39" s="55"/>
      <c r="AM39" s="54"/>
      <c r="AN39" s="20"/>
      <c r="AO39" s="55"/>
    </row>
    <row r="40" spans="1:41" ht="15.75" x14ac:dyDescent="0.25">
      <c r="A40" s="19">
        <f t="shared" si="3"/>
        <v>38</v>
      </c>
      <c r="B40" s="11">
        <f>Т1Зб!B40</f>
        <v>0</v>
      </c>
      <c r="C40" s="11">
        <f>Т1Зб!C40</f>
        <v>0</v>
      </c>
      <c r="D40" s="24">
        <f t="shared" si="0"/>
        <v>0</v>
      </c>
      <c r="E40" s="17">
        <f t="shared" si="5"/>
        <v>23</v>
      </c>
      <c r="F40" s="54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55"/>
      <c r="U40" s="54"/>
      <c r="V40" s="20"/>
      <c r="W40" s="55"/>
      <c r="X40" s="54"/>
      <c r="Y40" s="20"/>
      <c r="Z40" s="55"/>
      <c r="AA40" s="54"/>
      <c r="AB40" s="20"/>
      <c r="AC40" s="55"/>
      <c r="AD40" s="54"/>
      <c r="AE40" s="20"/>
      <c r="AF40" s="55"/>
      <c r="AG40" s="54"/>
      <c r="AH40" s="20"/>
      <c r="AI40" s="55"/>
      <c r="AJ40" s="54"/>
      <c r="AK40" s="20"/>
      <c r="AL40" s="55"/>
      <c r="AM40" s="54"/>
      <c r="AN40" s="20"/>
      <c r="AO40" s="55"/>
    </row>
    <row r="41" spans="1:41" ht="16.5" thickBot="1" x14ac:dyDescent="0.3">
      <c r="A41" s="19">
        <f t="shared" si="3"/>
        <v>39</v>
      </c>
      <c r="B41" s="11">
        <f>Т1Зб!B41</f>
        <v>0</v>
      </c>
      <c r="C41" s="11">
        <f>Т1Зб!C41</f>
        <v>0</v>
      </c>
      <c r="D41" s="24">
        <f t="shared" si="0"/>
        <v>0</v>
      </c>
      <c r="E41" s="17">
        <f t="shared" si="5"/>
        <v>23</v>
      </c>
      <c r="F41" s="56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8"/>
      <c r="U41" s="56"/>
      <c r="V41" s="57"/>
      <c r="W41" s="58"/>
      <c r="X41" s="56"/>
      <c r="Y41" s="57"/>
      <c r="Z41" s="58"/>
      <c r="AA41" s="56"/>
      <c r="AB41" s="57"/>
      <c r="AC41" s="58"/>
      <c r="AD41" s="56"/>
      <c r="AE41" s="57"/>
      <c r="AF41" s="58"/>
      <c r="AG41" s="56"/>
      <c r="AH41" s="57"/>
      <c r="AI41" s="58"/>
      <c r="AJ41" s="56"/>
      <c r="AK41" s="57"/>
      <c r="AL41" s="58"/>
      <c r="AM41" s="56"/>
      <c r="AN41" s="57"/>
      <c r="AO41" s="58"/>
    </row>
    <row r="42" spans="1:41" ht="16.5" thickBot="1" x14ac:dyDescent="0.3">
      <c r="C42" s="82" t="s">
        <v>61</v>
      </c>
      <c r="D42" s="82"/>
      <c r="E42" s="83"/>
      <c r="F42" s="23">
        <f>AVERAGE(F3:O41)</f>
        <v>14.742857142857142</v>
      </c>
      <c r="U42" s="23">
        <f>AVERAGE(U3:W41)</f>
        <v>35.11</v>
      </c>
      <c r="X42" s="23" t="e">
        <f>AVERAGE(X3:Z41)</f>
        <v>#DIV/0!</v>
      </c>
      <c r="AA42" s="23" t="e">
        <f>AVERAGE(AA3:AC41)</f>
        <v>#DIV/0!</v>
      </c>
      <c r="AD42" s="23" t="e">
        <f>AVERAGE(AD3:AF41)</f>
        <v>#DIV/0!</v>
      </c>
      <c r="AG42" s="23" t="e">
        <f>AVERAGE(AG3:AI41)</f>
        <v>#DIV/0!</v>
      </c>
      <c r="AJ42" s="23" t="e">
        <f>AVERAGE(AJ3:AL41)</f>
        <v>#DIV/0!</v>
      </c>
    </row>
    <row r="43" spans="1:41" ht="16.5" hidden="1" customHeight="1" outlineLevel="1" x14ac:dyDescent="0.25">
      <c r="A43" s="72" t="s">
        <v>26</v>
      </c>
      <c r="B43" s="76" t="s">
        <v>1</v>
      </c>
      <c r="C43" s="76" t="s">
        <v>0</v>
      </c>
      <c r="D43" s="78" t="s">
        <v>60</v>
      </c>
      <c r="E43" s="80" t="s">
        <v>3</v>
      </c>
      <c r="F43" s="66" t="s">
        <v>2</v>
      </c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8"/>
    </row>
    <row r="44" spans="1:41" ht="15.75" hidden="1" customHeight="1" outlineLevel="1" thickBot="1" x14ac:dyDescent="0.3">
      <c r="A44" s="73"/>
      <c r="B44" s="77"/>
      <c r="C44" s="77"/>
      <c r="D44" s="79"/>
      <c r="E44" s="81"/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1"/>
    </row>
    <row r="45" spans="1:41" ht="15.75" hidden="1" outlineLevel="1" x14ac:dyDescent="0.25">
      <c r="A45" s="18">
        <v>1</v>
      </c>
      <c r="B45" s="28" t="str">
        <f>B3</f>
        <v>Vodomotorika TEAM</v>
      </c>
      <c r="C45" s="29" t="str">
        <f>C3</f>
        <v>Ставер Дмитрий</v>
      </c>
      <c r="D45" s="21">
        <f>SUM(F45:AO45)</f>
        <v>0</v>
      </c>
      <c r="E45" s="3">
        <f>IF(D45&gt;0,RANK(D45,$D$45:$D$83),реглист!$C$88+1)</f>
        <v>23</v>
      </c>
      <c r="F45" s="21">
        <f t="shared" ref="F45:O60" si="6">POWER(F3,2)</f>
        <v>0</v>
      </c>
      <c r="G45" s="21">
        <f t="shared" si="6"/>
        <v>0</v>
      </c>
      <c r="H45" s="21">
        <f t="shared" si="6"/>
        <v>0</v>
      </c>
      <c r="I45" s="21">
        <f t="shared" si="6"/>
        <v>0</v>
      </c>
      <c r="J45" s="21">
        <f t="shared" si="6"/>
        <v>0</v>
      </c>
      <c r="K45" s="21">
        <f t="shared" si="6"/>
        <v>0</v>
      </c>
      <c r="L45" s="21">
        <f>POWER(L3,2)</f>
        <v>0</v>
      </c>
      <c r="M45" s="21">
        <f>POWER(M3,2)</f>
        <v>0</v>
      </c>
      <c r="N45" s="21">
        <f>POWER(N3,2)</f>
        <v>0</v>
      </c>
      <c r="O45" s="21">
        <f>POWER(O3,2)</f>
        <v>0</v>
      </c>
      <c r="P45" s="21">
        <f t="shared" ref="P45:T60" si="7">POWER(P3,2)</f>
        <v>0</v>
      </c>
      <c r="Q45" s="21">
        <f t="shared" si="7"/>
        <v>0</v>
      </c>
      <c r="R45" s="21">
        <f t="shared" si="7"/>
        <v>0</v>
      </c>
      <c r="S45" s="21">
        <f t="shared" si="7"/>
        <v>0</v>
      </c>
      <c r="T45" s="21">
        <f t="shared" si="7"/>
        <v>0</v>
      </c>
      <c r="U45" s="21">
        <f>IF(U3&gt;=45,POWER(U3,2),POWER(U3/2,2))</f>
        <v>0</v>
      </c>
      <c r="V45" s="21">
        <f t="shared" ref="V45:Z60" si="8">IF(V3&gt;=45,POWER(V3,2),POWER(V3/2,2))</f>
        <v>0</v>
      </c>
      <c r="W45" s="21">
        <f t="shared" si="8"/>
        <v>0</v>
      </c>
      <c r="X45" s="21">
        <f t="shared" si="8"/>
        <v>0</v>
      </c>
      <c r="Y45" s="21">
        <f t="shared" si="8"/>
        <v>0</v>
      </c>
      <c r="Z45" s="21">
        <f t="shared" si="8"/>
        <v>0</v>
      </c>
      <c r="AA45" s="21">
        <f>IF(AA3&gt;=40,POWER(AA3,2),POWER(AA3/2,2))</f>
        <v>0</v>
      </c>
      <c r="AB45" s="21">
        <f t="shared" ref="AB45:AC45" si="9">IF(AB3&gt;=40,POWER(AB3,2),POWER(AB3/2,2))</f>
        <v>0</v>
      </c>
      <c r="AC45" s="21">
        <f t="shared" si="9"/>
        <v>0</v>
      </c>
      <c r="AD45" s="21">
        <f>IF(AD3&gt;=30,POWER(AD3,2),POWER(AD3/2,2))</f>
        <v>0</v>
      </c>
      <c r="AE45" s="21">
        <f t="shared" ref="AE45:AL45" si="10">IF(AE3&gt;=30,POWER(AE3,2),POWER(AE3/2,2))</f>
        <v>0</v>
      </c>
      <c r="AF45" s="21">
        <f t="shared" si="10"/>
        <v>0</v>
      </c>
      <c r="AG45" s="21">
        <f t="shared" si="10"/>
        <v>0</v>
      </c>
      <c r="AH45" s="21">
        <f t="shared" si="10"/>
        <v>0</v>
      </c>
      <c r="AI45" s="21">
        <f t="shared" si="10"/>
        <v>0</v>
      </c>
      <c r="AJ45" s="21">
        <f t="shared" si="10"/>
        <v>0</v>
      </c>
      <c r="AK45" s="21">
        <f t="shared" si="10"/>
        <v>0</v>
      </c>
      <c r="AL45" s="21">
        <f t="shared" si="10"/>
        <v>0</v>
      </c>
      <c r="AM45" s="21">
        <f>IF(AM3&gt;=75,POWER(AM3,2),POWER(AM3/2,2))</f>
        <v>0</v>
      </c>
      <c r="AN45" s="21">
        <f>IF(AN3&gt;=75,POWER(AN3,2),POWER(AN3/2,2))</f>
        <v>0</v>
      </c>
      <c r="AO45" s="21">
        <f>IF(AO3&gt;=75,POWER(AO3,2),POWER(AO3/2,2))</f>
        <v>0</v>
      </c>
    </row>
    <row r="46" spans="1:41" ht="15.75" hidden="1" outlineLevel="1" x14ac:dyDescent="0.25">
      <c r="A46" s="19">
        <f>A45+1</f>
        <v>2</v>
      </c>
      <c r="B46" s="28" t="str">
        <f t="shared" ref="B46:C61" si="11">B4</f>
        <v>Трудовые резервы</v>
      </c>
      <c r="C46" s="29" t="str">
        <f t="shared" si="11"/>
        <v>Баранок Артём</v>
      </c>
      <c r="D46" s="21">
        <f t="shared" ref="D46:D83" si="12">SUM(F46:AO46)</f>
        <v>0</v>
      </c>
      <c r="E46" s="3">
        <f>IF(D46&gt;0,RANK(D46,$D$45:$D$83),реглист!$C$88+1)</f>
        <v>23</v>
      </c>
      <c r="F46" s="20">
        <f t="shared" si="6"/>
        <v>0</v>
      </c>
      <c r="G46" s="20">
        <f t="shared" si="6"/>
        <v>0</v>
      </c>
      <c r="H46" s="20">
        <f t="shared" si="6"/>
        <v>0</v>
      </c>
      <c r="I46" s="20">
        <f t="shared" si="6"/>
        <v>0</v>
      </c>
      <c r="J46" s="21">
        <f t="shared" si="6"/>
        <v>0</v>
      </c>
      <c r="K46" s="21">
        <f t="shared" si="6"/>
        <v>0</v>
      </c>
      <c r="L46" s="21">
        <f t="shared" si="6"/>
        <v>0</v>
      </c>
      <c r="M46" s="20">
        <f t="shared" si="6"/>
        <v>0</v>
      </c>
      <c r="N46" s="20">
        <f t="shared" si="6"/>
        <v>0</v>
      </c>
      <c r="O46" s="20">
        <f t="shared" si="6"/>
        <v>0</v>
      </c>
      <c r="P46" s="21">
        <f t="shared" si="7"/>
        <v>0</v>
      </c>
      <c r="Q46" s="21">
        <f t="shared" si="7"/>
        <v>0</v>
      </c>
      <c r="R46" s="21">
        <f t="shared" si="7"/>
        <v>0</v>
      </c>
      <c r="S46" s="21">
        <f t="shared" si="7"/>
        <v>0</v>
      </c>
      <c r="T46" s="21">
        <f t="shared" si="7"/>
        <v>0</v>
      </c>
      <c r="U46" s="21">
        <f t="shared" ref="U46:Z61" si="13">IF(U4&gt;=45,POWER(U4,2),POWER(U4/2,2))</f>
        <v>0</v>
      </c>
      <c r="V46" s="21">
        <f t="shared" si="13"/>
        <v>0</v>
      </c>
      <c r="W46" s="21">
        <f t="shared" si="13"/>
        <v>0</v>
      </c>
      <c r="X46" s="21">
        <f t="shared" si="8"/>
        <v>0</v>
      </c>
      <c r="Y46" s="21">
        <f t="shared" si="8"/>
        <v>0</v>
      </c>
      <c r="Z46" s="21">
        <f t="shared" si="8"/>
        <v>0</v>
      </c>
      <c r="AA46" s="21">
        <f t="shared" ref="AA46:AC61" si="14">IF(AA4&gt;=40,POWER(AA4,2),POWER(AA4/2,2))</f>
        <v>0</v>
      </c>
      <c r="AB46" s="21">
        <f t="shared" si="14"/>
        <v>0</v>
      </c>
      <c r="AC46" s="21">
        <f t="shared" si="14"/>
        <v>0</v>
      </c>
      <c r="AD46" s="21">
        <f t="shared" ref="AD46:AL61" si="15">IF(AD4&gt;=30,POWER(AD4,2),POWER(AD4/2,2))</f>
        <v>0</v>
      </c>
      <c r="AE46" s="21">
        <f t="shared" si="15"/>
        <v>0</v>
      </c>
      <c r="AF46" s="21">
        <f t="shared" si="15"/>
        <v>0</v>
      </c>
      <c r="AG46" s="21">
        <f t="shared" si="15"/>
        <v>0</v>
      </c>
      <c r="AH46" s="21">
        <f t="shared" si="15"/>
        <v>0</v>
      </c>
      <c r="AI46" s="21">
        <f t="shared" si="15"/>
        <v>0</v>
      </c>
      <c r="AJ46" s="21">
        <f t="shared" si="15"/>
        <v>0</v>
      </c>
      <c r="AK46" s="21">
        <f t="shared" si="15"/>
        <v>0</v>
      </c>
      <c r="AL46" s="21">
        <f t="shared" si="15"/>
        <v>0</v>
      </c>
      <c r="AM46" s="21">
        <f t="shared" ref="AM46:AO61" si="16">IF(AM4&gt;=75,POWER(AM4,2),POWER(AM4/2,2))</f>
        <v>0</v>
      </c>
      <c r="AN46" s="21">
        <f t="shared" si="16"/>
        <v>0</v>
      </c>
      <c r="AO46" s="21">
        <f t="shared" si="16"/>
        <v>0</v>
      </c>
    </row>
    <row r="47" spans="1:41" ht="15.75" hidden="1" outlineLevel="1" x14ac:dyDescent="0.25">
      <c r="A47" s="19">
        <f t="shared" ref="A47:A83" si="17">A46+1</f>
        <v>3</v>
      </c>
      <c r="B47" s="28" t="str">
        <f t="shared" si="11"/>
        <v>Poseidon</v>
      </c>
      <c r="C47" s="29" t="str">
        <f t="shared" si="11"/>
        <v>Чижонок Сергей</v>
      </c>
      <c r="D47" s="21">
        <f t="shared" si="12"/>
        <v>151.29000000000002</v>
      </c>
      <c r="E47" s="3">
        <f>IF(D47&gt;0,RANK(D47,$D$45:$D$83),реглист!$C$88+1)</f>
        <v>12</v>
      </c>
      <c r="F47" s="20">
        <f t="shared" si="6"/>
        <v>151.29000000000002</v>
      </c>
      <c r="G47" s="20">
        <f t="shared" si="6"/>
        <v>0</v>
      </c>
      <c r="H47" s="20">
        <f t="shared" si="6"/>
        <v>0</v>
      </c>
      <c r="I47" s="20">
        <f t="shared" si="6"/>
        <v>0</v>
      </c>
      <c r="J47" s="21">
        <f t="shared" si="6"/>
        <v>0</v>
      </c>
      <c r="K47" s="21">
        <f t="shared" si="6"/>
        <v>0</v>
      </c>
      <c r="L47" s="21">
        <f t="shared" si="6"/>
        <v>0</v>
      </c>
      <c r="M47" s="20">
        <f t="shared" si="6"/>
        <v>0</v>
      </c>
      <c r="N47" s="20">
        <f t="shared" si="6"/>
        <v>0</v>
      </c>
      <c r="O47" s="20">
        <f t="shared" si="6"/>
        <v>0</v>
      </c>
      <c r="P47" s="21">
        <f t="shared" si="7"/>
        <v>0</v>
      </c>
      <c r="Q47" s="21">
        <f t="shared" si="7"/>
        <v>0</v>
      </c>
      <c r="R47" s="21">
        <f t="shared" si="7"/>
        <v>0</v>
      </c>
      <c r="S47" s="21">
        <f t="shared" si="7"/>
        <v>0</v>
      </c>
      <c r="T47" s="21">
        <f t="shared" si="7"/>
        <v>0</v>
      </c>
      <c r="U47" s="21">
        <f t="shared" si="13"/>
        <v>0</v>
      </c>
      <c r="V47" s="21">
        <f t="shared" si="13"/>
        <v>0</v>
      </c>
      <c r="W47" s="21">
        <f t="shared" si="13"/>
        <v>0</v>
      </c>
      <c r="X47" s="21">
        <f t="shared" si="8"/>
        <v>0</v>
      </c>
      <c r="Y47" s="21">
        <f t="shared" si="8"/>
        <v>0</v>
      </c>
      <c r="Z47" s="21">
        <f t="shared" si="8"/>
        <v>0</v>
      </c>
      <c r="AA47" s="21">
        <f t="shared" si="14"/>
        <v>0</v>
      </c>
      <c r="AB47" s="21">
        <f t="shared" si="14"/>
        <v>0</v>
      </c>
      <c r="AC47" s="21">
        <f t="shared" si="14"/>
        <v>0</v>
      </c>
      <c r="AD47" s="21">
        <f t="shared" si="15"/>
        <v>0</v>
      </c>
      <c r="AE47" s="21">
        <f t="shared" si="15"/>
        <v>0</v>
      </c>
      <c r="AF47" s="21">
        <f t="shared" si="15"/>
        <v>0</v>
      </c>
      <c r="AG47" s="21">
        <f t="shared" si="15"/>
        <v>0</v>
      </c>
      <c r="AH47" s="21">
        <f t="shared" si="15"/>
        <v>0</v>
      </c>
      <c r="AI47" s="21">
        <f t="shared" si="15"/>
        <v>0</v>
      </c>
      <c r="AJ47" s="21">
        <f t="shared" si="15"/>
        <v>0</v>
      </c>
      <c r="AK47" s="21">
        <f t="shared" si="15"/>
        <v>0</v>
      </c>
      <c r="AL47" s="21">
        <f t="shared" si="15"/>
        <v>0</v>
      </c>
      <c r="AM47" s="21">
        <f t="shared" si="16"/>
        <v>0</v>
      </c>
      <c r="AN47" s="21">
        <f t="shared" si="16"/>
        <v>0</v>
      </c>
      <c r="AO47" s="21">
        <f t="shared" si="16"/>
        <v>0</v>
      </c>
    </row>
    <row r="48" spans="1:41" ht="15.75" hidden="1" outlineLevel="1" x14ac:dyDescent="0.25">
      <c r="A48" s="19">
        <f t="shared" si="17"/>
        <v>4</v>
      </c>
      <c r="B48" s="28" t="str">
        <f t="shared" si="11"/>
        <v>Peacock Bass</v>
      </c>
      <c r="C48" s="29" t="str">
        <f t="shared" si="11"/>
        <v>Дроздов Виталий</v>
      </c>
      <c r="D48" s="21">
        <f t="shared" si="12"/>
        <v>0</v>
      </c>
      <c r="E48" s="3">
        <f>IF(D48&gt;0,RANK(D48,$D$45:$D$83),реглист!$C$88+1)</f>
        <v>23</v>
      </c>
      <c r="F48" s="20">
        <f t="shared" si="6"/>
        <v>0</v>
      </c>
      <c r="G48" s="20">
        <f t="shared" si="6"/>
        <v>0</v>
      </c>
      <c r="H48" s="20">
        <f t="shared" si="6"/>
        <v>0</v>
      </c>
      <c r="I48" s="20">
        <f t="shared" si="6"/>
        <v>0</v>
      </c>
      <c r="J48" s="21">
        <f t="shared" si="6"/>
        <v>0</v>
      </c>
      <c r="K48" s="21">
        <f t="shared" si="6"/>
        <v>0</v>
      </c>
      <c r="L48" s="21">
        <f t="shared" si="6"/>
        <v>0</v>
      </c>
      <c r="M48" s="20">
        <f t="shared" si="6"/>
        <v>0</v>
      </c>
      <c r="N48" s="20">
        <f t="shared" si="6"/>
        <v>0</v>
      </c>
      <c r="O48" s="20">
        <f t="shared" si="6"/>
        <v>0</v>
      </c>
      <c r="P48" s="21">
        <f t="shared" si="7"/>
        <v>0</v>
      </c>
      <c r="Q48" s="21">
        <f t="shared" si="7"/>
        <v>0</v>
      </c>
      <c r="R48" s="21">
        <f t="shared" si="7"/>
        <v>0</v>
      </c>
      <c r="S48" s="21">
        <f t="shared" si="7"/>
        <v>0</v>
      </c>
      <c r="T48" s="21">
        <f t="shared" si="7"/>
        <v>0</v>
      </c>
      <c r="U48" s="21">
        <f t="shared" si="13"/>
        <v>0</v>
      </c>
      <c r="V48" s="21">
        <f t="shared" si="13"/>
        <v>0</v>
      </c>
      <c r="W48" s="21">
        <f t="shared" si="13"/>
        <v>0</v>
      </c>
      <c r="X48" s="21">
        <f t="shared" si="8"/>
        <v>0</v>
      </c>
      <c r="Y48" s="21">
        <f t="shared" si="8"/>
        <v>0</v>
      </c>
      <c r="Z48" s="21">
        <f t="shared" si="8"/>
        <v>0</v>
      </c>
      <c r="AA48" s="21">
        <f t="shared" si="14"/>
        <v>0</v>
      </c>
      <c r="AB48" s="21">
        <f t="shared" si="14"/>
        <v>0</v>
      </c>
      <c r="AC48" s="21">
        <f t="shared" si="14"/>
        <v>0</v>
      </c>
      <c r="AD48" s="21">
        <f t="shared" si="15"/>
        <v>0</v>
      </c>
      <c r="AE48" s="21">
        <f t="shared" si="15"/>
        <v>0</v>
      </c>
      <c r="AF48" s="21">
        <f t="shared" si="15"/>
        <v>0</v>
      </c>
      <c r="AG48" s="21">
        <f t="shared" si="15"/>
        <v>0</v>
      </c>
      <c r="AH48" s="21">
        <f t="shared" si="15"/>
        <v>0</v>
      </c>
      <c r="AI48" s="21">
        <f t="shared" si="15"/>
        <v>0</v>
      </c>
      <c r="AJ48" s="21">
        <f t="shared" si="15"/>
        <v>0</v>
      </c>
      <c r="AK48" s="21">
        <f t="shared" si="15"/>
        <v>0</v>
      </c>
      <c r="AL48" s="21">
        <f t="shared" si="15"/>
        <v>0</v>
      </c>
      <c r="AM48" s="21">
        <f t="shared" si="16"/>
        <v>0</v>
      </c>
      <c r="AN48" s="21">
        <f t="shared" si="16"/>
        <v>0</v>
      </c>
      <c r="AO48" s="21">
        <f t="shared" si="16"/>
        <v>0</v>
      </c>
    </row>
    <row r="49" spans="1:41" ht="15.75" hidden="1" outlineLevel="1" x14ac:dyDescent="0.25">
      <c r="A49" s="19">
        <f t="shared" si="17"/>
        <v>5</v>
      </c>
      <c r="B49" s="28" t="str">
        <f t="shared" si="11"/>
        <v>Old Roads Fishing</v>
      </c>
      <c r="C49" s="29" t="str">
        <f t="shared" si="11"/>
        <v xml:space="preserve">Чернышёв Егор </v>
      </c>
      <c r="D49" s="21">
        <f t="shared" si="12"/>
        <v>320.40999999999997</v>
      </c>
      <c r="E49" s="3">
        <f>IF(D49&gt;0,RANK(D49,$D$45:$D$83),реглист!$C$88+1)</f>
        <v>7</v>
      </c>
      <c r="F49" s="20">
        <f t="shared" si="6"/>
        <v>0</v>
      </c>
      <c r="G49" s="20">
        <f t="shared" si="6"/>
        <v>0</v>
      </c>
      <c r="H49" s="20">
        <f t="shared" si="6"/>
        <v>0</v>
      </c>
      <c r="I49" s="20">
        <f t="shared" si="6"/>
        <v>0</v>
      </c>
      <c r="J49" s="21">
        <f t="shared" si="6"/>
        <v>0</v>
      </c>
      <c r="K49" s="21">
        <f t="shared" si="6"/>
        <v>0</v>
      </c>
      <c r="L49" s="21">
        <f t="shared" si="6"/>
        <v>0</v>
      </c>
      <c r="M49" s="20">
        <f t="shared" si="6"/>
        <v>0</v>
      </c>
      <c r="N49" s="20">
        <f t="shared" si="6"/>
        <v>0</v>
      </c>
      <c r="O49" s="20">
        <f t="shared" si="6"/>
        <v>0</v>
      </c>
      <c r="P49" s="21">
        <f t="shared" si="7"/>
        <v>0</v>
      </c>
      <c r="Q49" s="21">
        <f t="shared" si="7"/>
        <v>0</v>
      </c>
      <c r="R49" s="21">
        <f t="shared" si="7"/>
        <v>0</v>
      </c>
      <c r="S49" s="21">
        <f t="shared" si="7"/>
        <v>0</v>
      </c>
      <c r="T49" s="21">
        <f t="shared" si="7"/>
        <v>0</v>
      </c>
      <c r="U49" s="21">
        <f t="shared" si="13"/>
        <v>320.40999999999997</v>
      </c>
      <c r="V49" s="21">
        <f t="shared" si="13"/>
        <v>0</v>
      </c>
      <c r="W49" s="21">
        <f t="shared" si="13"/>
        <v>0</v>
      </c>
      <c r="X49" s="21">
        <f t="shared" si="8"/>
        <v>0</v>
      </c>
      <c r="Y49" s="21">
        <f t="shared" si="8"/>
        <v>0</v>
      </c>
      <c r="Z49" s="21">
        <f t="shared" si="8"/>
        <v>0</v>
      </c>
      <c r="AA49" s="21">
        <f t="shared" si="14"/>
        <v>0</v>
      </c>
      <c r="AB49" s="21">
        <f t="shared" si="14"/>
        <v>0</v>
      </c>
      <c r="AC49" s="21">
        <f t="shared" si="14"/>
        <v>0</v>
      </c>
      <c r="AD49" s="21">
        <f t="shared" si="15"/>
        <v>0</v>
      </c>
      <c r="AE49" s="21">
        <f t="shared" si="15"/>
        <v>0</v>
      </c>
      <c r="AF49" s="21">
        <f t="shared" si="15"/>
        <v>0</v>
      </c>
      <c r="AG49" s="21">
        <f t="shared" si="15"/>
        <v>0</v>
      </c>
      <c r="AH49" s="21">
        <f t="shared" si="15"/>
        <v>0</v>
      </c>
      <c r="AI49" s="21">
        <f t="shared" si="15"/>
        <v>0</v>
      </c>
      <c r="AJ49" s="21">
        <f t="shared" si="15"/>
        <v>0</v>
      </c>
      <c r="AK49" s="21">
        <f t="shared" si="15"/>
        <v>0</v>
      </c>
      <c r="AL49" s="21">
        <f t="shared" si="15"/>
        <v>0</v>
      </c>
      <c r="AM49" s="21">
        <f t="shared" si="16"/>
        <v>0</v>
      </c>
      <c r="AN49" s="21">
        <f t="shared" si="16"/>
        <v>0</v>
      </c>
      <c r="AO49" s="21">
        <f t="shared" si="16"/>
        <v>0</v>
      </c>
    </row>
    <row r="50" spans="1:41" ht="15.75" hidden="1" outlineLevel="1" x14ac:dyDescent="0.25">
      <c r="A50" s="19">
        <f t="shared" si="17"/>
        <v>6</v>
      </c>
      <c r="B50" s="28" t="str">
        <f t="shared" si="11"/>
        <v>Gefest</v>
      </c>
      <c r="C50" s="29" t="str">
        <f t="shared" si="11"/>
        <v>Саган Сергей</v>
      </c>
      <c r="D50" s="21">
        <f t="shared" si="12"/>
        <v>158.76</v>
      </c>
      <c r="E50" s="3">
        <f>IF(D50&gt;0,RANK(D50,$D$45:$D$83),реглист!$C$88+1)</f>
        <v>10</v>
      </c>
      <c r="F50" s="20">
        <f t="shared" si="6"/>
        <v>158.76</v>
      </c>
      <c r="G50" s="20">
        <f t="shared" si="6"/>
        <v>0</v>
      </c>
      <c r="H50" s="20">
        <f t="shared" si="6"/>
        <v>0</v>
      </c>
      <c r="I50" s="20">
        <f t="shared" si="6"/>
        <v>0</v>
      </c>
      <c r="J50" s="21">
        <f t="shared" si="6"/>
        <v>0</v>
      </c>
      <c r="K50" s="21">
        <f t="shared" si="6"/>
        <v>0</v>
      </c>
      <c r="L50" s="21">
        <f t="shared" si="6"/>
        <v>0</v>
      </c>
      <c r="M50" s="20">
        <f t="shared" si="6"/>
        <v>0</v>
      </c>
      <c r="N50" s="20">
        <f t="shared" si="6"/>
        <v>0</v>
      </c>
      <c r="O50" s="20">
        <f t="shared" si="6"/>
        <v>0</v>
      </c>
      <c r="P50" s="21">
        <f t="shared" si="7"/>
        <v>0</v>
      </c>
      <c r="Q50" s="21">
        <f t="shared" si="7"/>
        <v>0</v>
      </c>
      <c r="R50" s="21">
        <f t="shared" si="7"/>
        <v>0</v>
      </c>
      <c r="S50" s="21">
        <f t="shared" si="7"/>
        <v>0</v>
      </c>
      <c r="T50" s="21">
        <f t="shared" si="7"/>
        <v>0</v>
      </c>
      <c r="U50" s="21">
        <f t="shared" si="13"/>
        <v>0</v>
      </c>
      <c r="V50" s="21">
        <f t="shared" si="13"/>
        <v>0</v>
      </c>
      <c r="W50" s="21">
        <f t="shared" si="13"/>
        <v>0</v>
      </c>
      <c r="X50" s="21">
        <f t="shared" si="8"/>
        <v>0</v>
      </c>
      <c r="Y50" s="21">
        <f t="shared" si="8"/>
        <v>0</v>
      </c>
      <c r="Z50" s="21">
        <f t="shared" si="8"/>
        <v>0</v>
      </c>
      <c r="AA50" s="21">
        <f t="shared" si="14"/>
        <v>0</v>
      </c>
      <c r="AB50" s="21">
        <f t="shared" si="14"/>
        <v>0</v>
      </c>
      <c r="AC50" s="21">
        <f t="shared" si="14"/>
        <v>0</v>
      </c>
      <c r="AD50" s="21">
        <f t="shared" si="15"/>
        <v>0</v>
      </c>
      <c r="AE50" s="21">
        <f t="shared" si="15"/>
        <v>0</v>
      </c>
      <c r="AF50" s="21">
        <f t="shared" si="15"/>
        <v>0</v>
      </c>
      <c r="AG50" s="21">
        <f t="shared" si="15"/>
        <v>0</v>
      </c>
      <c r="AH50" s="21">
        <f t="shared" si="15"/>
        <v>0</v>
      </c>
      <c r="AI50" s="21">
        <f t="shared" si="15"/>
        <v>0</v>
      </c>
      <c r="AJ50" s="21">
        <f t="shared" si="15"/>
        <v>0</v>
      </c>
      <c r="AK50" s="21">
        <f t="shared" si="15"/>
        <v>0</v>
      </c>
      <c r="AL50" s="21">
        <f t="shared" si="15"/>
        <v>0</v>
      </c>
      <c r="AM50" s="21">
        <f t="shared" si="16"/>
        <v>0</v>
      </c>
      <c r="AN50" s="21">
        <f t="shared" si="16"/>
        <v>0</v>
      </c>
      <c r="AO50" s="21">
        <f t="shared" si="16"/>
        <v>0</v>
      </c>
    </row>
    <row r="51" spans="1:41" ht="15.75" hidden="1" outlineLevel="1" x14ac:dyDescent="0.25">
      <c r="A51" s="19">
        <f t="shared" si="17"/>
        <v>7</v>
      </c>
      <c r="B51" s="28" t="str">
        <f t="shared" si="11"/>
        <v>West Fishing</v>
      </c>
      <c r="C51" s="29" t="str">
        <f t="shared" si="11"/>
        <v>Золотарь Андрей</v>
      </c>
      <c r="D51" s="21">
        <f t="shared" si="12"/>
        <v>324</v>
      </c>
      <c r="E51" s="3">
        <f>IF(D51&gt;0,RANK(D51,$D$45:$D$83),реглист!$C$88+1)</f>
        <v>6</v>
      </c>
      <c r="F51" s="20">
        <f t="shared" si="6"/>
        <v>324</v>
      </c>
      <c r="G51" s="20">
        <f t="shared" si="6"/>
        <v>0</v>
      </c>
      <c r="H51" s="20">
        <f t="shared" si="6"/>
        <v>0</v>
      </c>
      <c r="I51" s="20">
        <f t="shared" si="6"/>
        <v>0</v>
      </c>
      <c r="J51" s="21">
        <f t="shared" si="6"/>
        <v>0</v>
      </c>
      <c r="K51" s="21">
        <f t="shared" si="6"/>
        <v>0</v>
      </c>
      <c r="L51" s="21">
        <f t="shared" si="6"/>
        <v>0</v>
      </c>
      <c r="M51" s="20">
        <f t="shared" si="6"/>
        <v>0</v>
      </c>
      <c r="N51" s="20">
        <f t="shared" si="6"/>
        <v>0</v>
      </c>
      <c r="O51" s="20">
        <f t="shared" si="6"/>
        <v>0</v>
      </c>
      <c r="P51" s="21">
        <f t="shared" si="7"/>
        <v>0</v>
      </c>
      <c r="Q51" s="21">
        <f t="shared" si="7"/>
        <v>0</v>
      </c>
      <c r="R51" s="21">
        <f t="shared" si="7"/>
        <v>0</v>
      </c>
      <c r="S51" s="21">
        <f t="shared" si="7"/>
        <v>0</v>
      </c>
      <c r="T51" s="21">
        <f t="shared" si="7"/>
        <v>0</v>
      </c>
      <c r="U51" s="21">
        <f t="shared" si="13"/>
        <v>0</v>
      </c>
      <c r="V51" s="21">
        <f t="shared" si="13"/>
        <v>0</v>
      </c>
      <c r="W51" s="21">
        <f t="shared" si="13"/>
        <v>0</v>
      </c>
      <c r="X51" s="21">
        <f t="shared" si="8"/>
        <v>0</v>
      </c>
      <c r="Y51" s="21">
        <f t="shared" si="8"/>
        <v>0</v>
      </c>
      <c r="Z51" s="21">
        <f t="shared" si="8"/>
        <v>0</v>
      </c>
      <c r="AA51" s="21">
        <f t="shared" si="14"/>
        <v>0</v>
      </c>
      <c r="AB51" s="21">
        <f t="shared" si="14"/>
        <v>0</v>
      </c>
      <c r="AC51" s="21">
        <f t="shared" si="14"/>
        <v>0</v>
      </c>
      <c r="AD51" s="21">
        <f t="shared" si="15"/>
        <v>0</v>
      </c>
      <c r="AE51" s="21">
        <f t="shared" si="15"/>
        <v>0</v>
      </c>
      <c r="AF51" s="21">
        <f t="shared" si="15"/>
        <v>0</v>
      </c>
      <c r="AG51" s="21">
        <f t="shared" si="15"/>
        <v>0</v>
      </c>
      <c r="AH51" s="21">
        <f t="shared" si="15"/>
        <v>0</v>
      </c>
      <c r="AI51" s="21">
        <f t="shared" si="15"/>
        <v>0</v>
      </c>
      <c r="AJ51" s="21">
        <f t="shared" si="15"/>
        <v>0</v>
      </c>
      <c r="AK51" s="21">
        <f t="shared" si="15"/>
        <v>0</v>
      </c>
      <c r="AL51" s="21">
        <f t="shared" si="15"/>
        <v>0</v>
      </c>
      <c r="AM51" s="21">
        <f t="shared" si="16"/>
        <v>0</v>
      </c>
      <c r="AN51" s="21">
        <f t="shared" si="16"/>
        <v>0</v>
      </c>
      <c r="AO51" s="21">
        <f t="shared" si="16"/>
        <v>0</v>
      </c>
    </row>
    <row r="52" spans="1:41" ht="15.75" hidden="1" outlineLevel="1" x14ac:dyDescent="0.25">
      <c r="A52" s="19">
        <f t="shared" si="17"/>
        <v>8</v>
      </c>
      <c r="B52" s="28" t="str">
        <f t="shared" si="11"/>
        <v>Dream Team</v>
      </c>
      <c r="C52" s="29" t="str">
        <f t="shared" si="11"/>
        <v>Золотухин Александр</v>
      </c>
      <c r="D52" s="21">
        <f t="shared" si="12"/>
        <v>0</v>
      </c>
      <c r="E52" s="3">
        <f>IF(D52&gt;0,RANK(D52,$D$45:$D$83),реглист!$C$88+1)</f>
        <v>23</v>
      </c>
      <c r="F52" s="20">
        <f t="shared" si="6"/>
        <v>0</v>
      </c>
      <c r="G52" s="20">
        <f t="shared" si="6"/>
        <v>0</v>
      </c>
      <c r="H52" s="20">
        <f t="shared" si="6"/>
        <v>0</v>
      </c>
      <c r="I52" s="20">
        <f t="shared" si="6"/>
        <v>0</v>
      </c>
      <c r="J52" s="21">
        <f t="shared" si="6"/>
        <v>0</v>
      </c>
      <c r="K52" s="21">
        <f t="shared" si="6"/>
        <v>0</v>
      </c>
      <c r="L52" s="21">
        <f t="shared" si="6"/>
        <v>0</v>
      </c>
      <c r="M52" s="20">
        <f t="shared" si="6"/>
        <v>0</v>
      </c>
      <c r="N52" s="20">
        <f t="shared" si="6"/>
        <v>0</v>
      </c>
      <c r="O52" s="20">
        <f t="shared" si="6"/>
        <v>0</v>
      </c>
      <c r="P52" s="21">
        <f t="shared" si="7"/>
        <v>0</v>
      </c>
      <c r="Q52" s="21">
        <f t="shared" si="7"/>
        <v>0</v>
      </c>
      <c r="R52" s="21">
        <f t="shared" si="7"/>
        <v>0</v>
      </c>
      <c r="S52" s="21">
        <f t="shared" si="7"/>
        <v>0</v>
      </c>
      <c r="T52" s="21">
        <f t="shared" si="7"/>
        <v>0</v>
      </c>
      <c r="U52" s="21">
        <f t="shared" si="13"/>
        <v>0</v>
      </c>
      <c r="V52" s="21">
        <f t="shared" si="13"/>
        <v>0</v>
      </c>
      <c r="W52" s="21">
        <f t="shared" si="13"/>
        <v>0</v>
      </c>
      <c r="X52" s="21">
        <f t="shared" si="8"/>
        <v>0</v>
      </c>
      <c r="Y52" s="21">
        <f t="shared" si="8"/>
        <v>0</v>
      </c>
      <c r="Z52" s="21">
        <f t="shared" si="8"/>
        <v>0</v>
      </c>
      <c r="AA52" s="21">
        <f t="shared" si="14"/>
        <v>0</v>
      </c>
      <c r="AB52" s="21">
        <f t="shared" si="14"/>
        <v>0</v>
      </c>
      <c r="AC52" s="21">
        <f t="shared" si="14"/>
        <v>0</v>
      </c>
      <c r="AD52" s="21">
        <f t="shared" si="15"/>
        <v>0</v>
      </c>
      <c r="AE52" s="21">
        <f t="shared" si="15"/>
        <v>0</v>
      </c>
      <c r="AF52" s="21">
        <f t="shared" si="15"/>
        <v>0</v>
      </c>
      <c r="AG52" s="21">
        <f t="shared" si="15"/>
        <v>0</v>
      </c>
      <c r="AH52" s="21">
        <f t="shared" si="15"/>
        <v>0</v>
      </c>
      <c r="AI52" s="21">
        <f t="shared" si="15"/>
        <v>0</v>
      </c>
      <c r="AJ52" s="21">
        <f t="shared" si="15"/>
        <v>0</v>
      </c>
      <c r="AK52" s="21">
        <f t="shared" si="15"/>
        <v>0</v>
      </c>
      <c r="AL52" s="21">
        <f t="shared" si="15"/>
        <v>0</v>
      </c>
      <c r="AM52" s="21">
        <f t="shared" si="16"/>
        <v>0</v>
      </c>
      <c r="AN52" s="21">
        <f t="shared" si="16"/>
        <v>0</v>
      </c>
      <c r="AO52" s="21">
        <f t="shared" si="16"/>
        <v>0</v>
      </c>
    </row>
    <row r="53" spans="1:41" ht="15.75" hidden="1" outlineLevel="1" x14ac:dyDescent="0.25">
      <c r="A53" s="19">
        <f t="shared" si="17"/>
        <v>9</v>
      </c>
      <c r="B53" s="28" t="str">
        <f t="shared" si="11"/>
        <v>Bona Кобрин</v>
      </c>
      <c r="C53" s="29" t="str">
        <f t="shared" si="11"/>
        <v>Барташук Александр</v>
      </c>
      <c r="D53" s="21">
        <f t="shared" si="12"/>
        <v>1004.8925</v>
      </c>
      <c r="E53" s="3">
        <f>IF(D53&gt;0,RANK(D53,$D$45:$D$83),реглист!$C$88+1)</f>
        <v>2</v>
      </c>
      <c r="F53" s="20">
        <f t="shared" si="6"/>
        <v>161.29</v>
      </c>
      <c r="G53" s="20">
        <f t="shared" si="6"/>
        <v>0</v>
      </c>
      <c r="H53" s="20">
        <f t="shared" si="6"/>
        <v>0</v>
      </c>
      <c r="I53" s="20">
        <f t="shared" si="6"/>
        <v>0</v>
      </c>
      <c r="J53" s="21">
        <f t="shared" si="6"/>
        <v>0</v>
      </c>
      <c r="K53" s="21">
        <f t="shared" si="6"/>
        <v>0</v>
      </c>
      <c r="L53" s="21">
        <f t="shared" si="6"/>
        <v>0</v>
      </c>
      <c r="M53" s="20">
        <f t="shared" si="6"/>
        <v>0</v>
      </c>
      <c r="N53" s="20">
        <f t="shared" si="6"/>
        <v>0</v>
      </c>
      <c r="O53" s="20">
        <f t="shared" si="6"/>
        <v>0</v>
      </c>
      <c r="P53" s="21">
        <f t="shared" si="7"/>
        <v>0</v>
      </c>
      <c r="Q53" s="21">
        <f t="shared" si="7"/>
        <v>0</v>
      </c>
      <c r="R53" s="21">
        <f t="shared" si="7"/>
        <v>0</v>
      </c>
      <c r="S53" s="21">
        <f t="shared" si="7"/>
        <v>0</v>
      </c>
      <c r="T53" s="21">
        <f t="shared" si="7"/>
        <v>0</v>
      </c>
      <c r="U53" s="21">
        <f t="shared" si="13"/>
        <v>392.04</v>
      </c>
      <c r="V53" s="21">
        <f t="shared" si="13"/>
        <v>451.5625</v>
      </c>
      <c r="W53" s="21">
        <f t="shared" si="13"/>
        <v>0</v>
      </c>
      <c r="X53" s="21">
        <f t="shared" si="8"/>
        <v>0</v>
      </c>
      <c r="Y53" s="21">
        <f t="shared" si="8"/>
        <v>0</v>
      </c>
      <c r="Z53" s="21">
        <f t="shared" si="8"/>
        <v>0</v>
      </c>
      <c r="AA53" s="21">
        <f t="shared" si="14"/>
        <v>0</v>
      </c>
      <c r="AB53" s="21">
        <f t="shared" si="14"/>
        <v>0</v>
      </c>
      <c r="AC53" s="21">
        <f t="shared" si="14"/>
        <v>0</v>
      </c>
      <c r="AD53" s="21">
        <f t="shared" si="15"/>
        <v>0</v>
      </c>
      <c r="AE53" s="21">
        <f t="shared" si="15"/>
        <v>0</v>
      </c>
      <c r="AF53" s="21">
        <f t="shared" si="15"/>
        <v>0</v>
      </c>
      <c r="AG53" s="21">
        <f t="shared" si="15"/>
        <v>0</v>
      </c>
      <c r="AH53" s="21">
        <f t="shared" si="15"/>
        <v>0</v>
      </c>
      <c r="AI53" s="21">
        <f t="shared" si="15"/>
        <v>0</v>
      </c>
      <c r="AJ53" s="21">
        <f t="shared" si="15"/>
        <v>0</v>
      </c>
      <c r="AK53" s="21">
        <f t="shared" si="15"/>
        <v>0</v>
      </c>
      <c r="AL53" s="21">
        <f t="shared" si="15"/>
        <v>0</v>
      </c>
      <c r="AM53" s="21">
        <f t="shared" si="16"/>
        <v>0</v>
      </c>
      <c r="AN53" s="21">
        <f t="shared" si="16"/>
        <v>0</v>
      </c>
      <c r="AO53" s="21">
        <f t="shared" si="16"/>
        <v>0</v>
      </c>
    </row>
    <row r="54" spans="1:41" ht="15.75" hidden="1" outlineLevel="1" x14ac:dyDescent="0.25">
      <c r="A54" s="19">
        <f t="shared" si="17"/>
        <v>10</v>
      </c>
      <c r="B54" s="28" t="str">
        <f t="shared" si="11"/>
        <v>Фарватер</v>
      </c>
      <c r="C54" s="29" t="str">
        <f t="shared" si="11"/>
        <v>Цыганок Михаил</v>
      </c>
      <c r="D54" s="21">
        <f t="shared" si="12"/>
        <v>0</v>
      </c>
      <c r="E54" s="3">
        <f>IF(D54&gt;0,RANK(D54,$D$45:$D$83),реглист!$C$88+1)</f>
        <v>23</v>
      </c>
      <c r="F54" s="20">
        <f t="shared" si="6"/>
        <v>0</v>
      </c>
      <c r="G54" s="20">
        <f t="shared" si="6"/>
        <v>0</v>
      </c>
      <c r="H54" s="20">
        <f t="shared" si="6"/>
        <v>0</v>
      </c>
      <c r="I54" s="20">
        <f t="shared" si="6"/>
        <v>0</v>
      </c>
      <c r="J54" s="21">
        <f t="shared" si="6"/>
        <v>0</v>
      </c>
      <c r="K54" s="21">
        <f t="shared" si="6"/>
        <v>0</v>
      </c>
      <c r="L54" s="21">
        <f t="shared" si="6"/>
        <v>0</v>
      </c>
      <c r="M54" s="20">
        <f t="shared" si="6"/>
        <v>0</v>
      </c>
      <c r="N54" s="20">
        <f t="shared" si="6"/>
        <v>0</v>
      </c>
      <c r="O54" s="20">
        <f t="shared" si="6"/>
        <v>0</v>
      </c>
      <c r="P54" s="21">
        <f t="shared" si="7"/>
        <v>0</v>
      </c>
      <c r="Q54" s="21">
        <f t="shared" si="7"/>
        <v>0</v>
      </c>
      <c r="R54" s="21">
        <f t="shared" si="7"/>
        <v>0</v>
      </c>
      <c r="S54" s="21">
        <f t="shared" si="7"/>
        <v>0</v>
      </c>
      <c r="T54" s="21">
        <f t="shared" si="7"/>
        <v>0</v>
      </c>
      <c r="U54" s="21">
        <f t="shared" si="13"/>
        <v>0</v>
      </c>
      <c r="V54" s="21">
        <f t="shared" si="13"/>
        <v>0</v>
      </c>
      <c r="W54" s="21">
        <f t="shared" si="13"/>
        <v>0</v>
      </c>
      <c r="X54" s="21">
        <f t="shared" si="8"/>
        <v>0</v>
      </c>
      <c r="Y54" s="21">
        <f t="shared" si="8"/>
        <v>0</v>
      </c>
      <c r="Z54" s="21">
        <f t="shared" si="8"/>
        <v>0</v>
      </c>
      <c r="AA54" s="21">
        <f t="shared" si="14"/>
        <v>0</v>
      </c>
      <c r="AB54" s="21">
        <f t="shared" si="14"/>
        <v>0</v>
      </c>
      <c r="AC54" s="21">
        <f t="shared" si="14"/>
        <v>0</v>
      </c>
      <c r="AD54" s="21">
        <f t="shared" si="15"/>
        <v>0</v>
      </c>
      <c r="AE54" s="21">
        <f t="shared" si="15"/>
        <v>0</v>
      </c>
      <c r="AF54" s="21">
        <f t="shared" si="15"/>
        <v>0</v>
      </c>
      <c r="AG54" s="21">
        <f t="shared" si="15"/>
        <v>0</v>
      </c>
      <c r="AH54" s="21">
        <f t="shared" si="15"/>
        <v>0</v>
      </c>
      <c r="AI54" s="21">
        <f t="shared" si="15"/>
        <v>0</v>
      </c>
      <c r="AJ54" s="21">
        <f t="shared" si="15"/>
        <v>0</v>
      </c>
      <c r="AK54" s="21">
        <f t="shared" si="15"/>
        <v>0</v>
      </c>
      <c r="AL54" s="21">
        <f t="shared" si="15"/>
        <v>0</v>
      </c>
      <c r="AM54" s="21">
        <f t="shared" si="16"/>
        <v>0</v>
      </c>
      <c r="AN54" s="21">
        <f t="shared" si="16"/>
        <v>0</v>
      </c>
      <c r="AO54" s="21">
        <f t="shared" si="16"/>
        <v>0</v>
      </c>
    </row>
    <row r="55" spans="1:41" ht="15.75" hidden="1" outlineLevel="1" x14ac:dyDescent="0.25">
      <c r="A55" s="19">
        <f t="shared" si="17"/>
        <v>11</v>
      </c>
      <c r="B55" s="28" t="str">
        <f t="shared" si="11"/>
        <v>XULi-ULi</v>
      </c>
      <c r="C55" s="29" t="str">
        <f t="shared" si="11"/>
        <v>Дубровский Вадим</v>
      </c>
      <c r="D55" s="21">
        <f t="shared" si="12"/>
        <v>686.56999999999994</v>
      </c>
      <c r="E55" s="3">
        <f>IF(D55&gt;0,RANK(D55,$D$45:$D$83),реглист!$C$88+1)</f>
        <v>3</v>
      </c>
      <c r="F55" s="20">
        <f t="shared" si="6"/>
        <v>0</v>
      </c>
      <c r="G55" s="20">
        <f t="shared" si="6"/>
        <v>0</v>
      </c>
      <c r="H55" s="20">
        <f t="shared" si="6"/>
        <v>0</v>
      </c>
      <c r="I55" s="20">
        <f t="shared" si="6"/>
        <v>0</v>
      </c>
      <c r="J55" s="21">
        <f t="shared" si="6"/>
        <v>0</v>
      </c>
      <c r="K55" s="21">
        <f t="shared" si="6"/>
        <v>0</v>
      </c>
      <c r="L55" s="21">
        <f t="shared" si="6"/>
        <v>0</v>
      </c>
      <c r="M55" s="20">
        <f t="shared" si="6"/>
        <v>0</v>
      </c>
      <c r="N55" s="20">
        <f t="shared" si="6"/>
        <v>0</v>
      </c>
      <c r="O55" s="20">
        <f t="shared" si="6"/>
        <v>0</v>
      </c>
      <c r="P55" s="21">
        <f t="shared" si="7"/>
        <v>0</v>
      </c>
      <c r="Q55" s="21">
        <f t="shared" si="7"/>
        <v>0</v>
      </c>
      <c r="R55" s="21">
        <f t="shared" si="7"/>
        <v>0</v>
      </c>
      <c r="S55" s="21">
        <f t="shared" si="7"/>
        <v>0</v>
      </c>
      <c r="T55" s="21">
        <f t="shared" si="7"/>
        <v>0</v>
      </c>
      <c r="U55" s="21">
        <f t="shared" si="13"/>
        <v>210.25</v>
      </c>
      <c r="V55" s="21">
        <f t="shared" si="13"/>
        <v>207.36</v>
      </c>
      <c r="W55" s="21">
        <f t="shared" si="13"/>
        <v>268.95999999999998</v>
      </c>
      <c r="X55" s="21">
        <f t="shared" si="8"/>
        <v>0</v>
      </c>
      <c r="Y55" s="21">
        <f t="shared" si="8"/>
        <v>0</v>
      </c>
      <c r="Z55" s="21">
        <f t="shared" si="8"/>
        <v>0</v>
      </c>
      <c r="AA55" s="21">
        <f t="shared" si="14"/>
        <v>0</v>
      </c>
      <c r="AB55" s="21">
        <f t="shared" si="14"/>
        <v>0</v>
      </c>
      <c r="AC55" s="21">
        <f t="shared" si="14"/>
        <v>0</v>
      </c>
      <c r="AD55" s="21">
        <f t="shared" si="15"/>
        <v>0</v>
      </c>
      <c r="AE55" s="21">
        <f t="shared" si="15"/>
        <v>0</v>
      </c>
      <c r="AF55" s="21">
        <f t="shared" si="15"/>
        <v>0</v>
      </c>
      <c r="AG55" s="21">
        <f t="shared" si="15"/>
        <v>0</v>
      </c>
      <c r="AH55" s="21">
        <f t="shared" si="15"/>
        <v>0</v>
      </c>
      <c r="AI55" s="21">
        <f t="shared" si="15"/>
        <v>0</v>
      </c>
      <c r="AJ55" s="21">
        <f t="shared" si="15"/>
        <v>0</v>
      </c>
      <c r="AK55" s="21">
        <f t="shared" si="15"/>
        <v>0</v>
      </c>
      <c r="AL55" s="21">
        <f t="shared" si="15"/>
        <v>0</v>
      </c>
      <c r="AM55" s="21">
        <f t="shared" si="16"/>
        <v>0</v>
      </c>
      <c r="AN55" s="21">
        <f t="shared" si="16"/>
        <v>0</v>
      </c>
      <c r="AO55" s="21">
        <f t="shared" si="16"/>
        <v>0</v>
      </c>
    </row>
    <row r="56" spans="1:41" ht="15.75" hidden="1" outlineLevel="1" x14ac:dyDescent="0.25">
      <c r="A56" s="19">
        <f t="shared" si="17"/>
        <v>12</v>
      </c>
      <c r="B56" s="28" t="str">
        <f t="shared" si="11"/>
        <v>Fanatik Belarus</v>
      </c>
      <c r="C56" s="29" t="str">
        <f t="shared" si="11"/>
        <v>Янкович Сергей</v>
      </c>
      <c r="D56" s="21">
        <f t="shared" si="12"/>
        <v>182.25</v>
      </c>
      <c r="E56" s="3">
        <f>IF(D56&gt;0,RANK(D56,$D$45:$D$83),реглист!$C$88+1)</f>
        <v>9</v>
      </c>
      <c r="F56" s="20">
        <f t="shared" si="6"/>
        <v>182.25</v>
      </c>
      <c r="G56" s="20">
        <f t="shared" si="6"/>
        <v>0</v>
      </c>
      <c r="H56" s="20">
        <f t="shared" si="6"/>
        <v>0</v>
      </c>
      <c r="I56" s="20">
        <f t="shared" si="6"/>
        <v>0</v>
      </c>
      <c r="J56" s="21">
        <f t="shared" si="6"/>
        <v>0</v>
      </c>
      <c r="K56" s="21">
        <f t="shared" si="6"/>
        <v>0</v>
      </c>
      <c r="L56" s="21">
        <f t="shared" si="6"/>
        <v>0</v>
      </c>
      <c r="M56" s="20">
        <f t="shared" si="6"/>
        <v>0</v>
      </c>
      <c r="N56" s="20">
        <f t="shared" si="6"/>
        <v>0</v>
      </c>
      <c r="O56" s="20">
        <f t="shared" si="6"/>
        <v>0</v>
      </c>
      <c r="P56" s="21">
        <f t="shared" si="7"/>
        <v>0</v>
      </c>
      <c r="Q56" s="21">
        <f t="shared" si="7"/>
        <v>0</v>
      </c>
      <c r="R56" s="21">
        <f t="shared" si="7"/>
        <v>0</v>
      </c>
      <c r="S56" s="21">
        <f t="shared" si="7"/>
        <v>0</v>
      </c>
      <c r="T56" s="21">
        <f t="shared" si="7"/>
        <v>0</v>
      </c>
      <c r="U56" s="21">
        <f t="shared" si="13"/>
        <v>0</v>
      </c>
      <c r="V56" s="21">
        <f t="shared" si="13"/>
        <v>0</v>
      </c>
      <c r="W56" s="21">
        <f t="shared" si="13"/>
        <v>0</v>
      </c>
      <c r="X56" s="21">
        <f t="shared" si="8"/>
        <v>0</v>
      </c>
      <c r="Y56" s="21">
        <f t="shared" si="8"/>
        <v>0</v>
      </c>
      <c r="Z56" s="21">
        <f t="shared" si="8"/>
        <v>0</v>
      </c>
      <c r="AA56" s="21">
        <f t="shared" si="14"/>
        <v>0</v>
      </c>
      <c r="AB56" s="21">
        <f t="shared" si="14"/>
        <v>0</v>
      </c>
      <c r="AC56" s="21">
        <f t="shared" si="14"/>
        <v>0</v>
      </c>
      <c r="AD56" s="21">
        <f t="shared" si="15"/>
        <v>0</v>
      </c>
      <c r="AE56" s="21">
        <f t="shared" si="15"/>
        <v>0</v>
      </c>
      <c r="AF56" s="21">
        <f t="shared" si="15"/>
        <v>0</v>
      </c>
      <c r="AG56" s="21">
        <f t="shared" si="15"/>
        <v>0</v>
      </c>
      <c r="AH56" s="21">
        <f t="shared" si="15"/>
        <v>0</v>
      </c>
      <c r="AI56" s="21">
        <f t="shared" si="15"/>
        <v>0</v>
      </c>
      <c r="AJ56" s="21">
        <f t="shared" si="15"/>
        <v>0</v>
      </c>
      <c r="AK56" s="21">
        <f t="shared" si="15"/>
        <v>0</v>
      </c>
      <c r="AL56" s="21">
        <f t="shared" si="15"/>
        <v>0</v>
      </c>
      <c r="AM56" s="21">
        <f t="shared" si="16"/>
        <v>0</v>
      </c>
      <c r="AN56" s="21">
        <f t="shared" si="16"/>
        <v>0</v>
      </c>
      <c r="AO56" s="21">
        <f t="shared" si="16"/>
        <v>0</v>
      </c>
    </row>
    <row r="57" spans="1:41" ht="15.75" hidden="1" outlineLevel="1" x14ac:dyDescent="0.25">
      <c r="A57" s="19">
        <f t="shared" si="17"/>
        <v>13</v>
      </c>
      <c r="B57" s="28" t="str">
        <f t="shared" si="11"/>
        <v>FISHINGSTOCK BELARUS</v>
      </c>
      <c r="C57" s="29" t="str">
        <f t="shared" si="11"/>
        <v>Бобриков Алексей</v>
      </c>
      <c r="D57" s="21">
        <f t="shared" si="12"/>
        <v>0</v>
      </c>
      <c r="E57" s="3">
        <f>IF(D57&gt;0,RANK(D57,$D$45:$D$83),реглист!$C$88+1)</f>
        <v>23</v>
      </c>
      <c r="F57" s="20">
        <f t="shared" si="6"/>
        <v>0</v>
      </c>
      <c r="G57" s="20">
        <f t="shared" si="6"/>
        <v>0</v>
      </c>
      <c r="H57" s="20">
        <f t="shared" si="6"/>
        <v>0</v>
      </c>
      <c r="I57" s="20">
        <f t="shared" si="6"/>
        <v>0</v>
      </c>
      <c r="J57" s="21">
        <f t="shared" si="6"/>
        <v>0</v>
      </c>
      <c r="K57" s="21">
        <f t="shared" si="6"/>
        <v>0</v>
      </c>
      <c r="L57" s="21">
        <f t="shared" si="6"/>
        <v>0</v>
      </c>
      <c r="M57" s="20">
        <f t="shared" si="6"/>
        <v>0</v>
      </c>
      <c r="N57" s="20">
        <f t="shared" si="6"/>
        <v>0</v>
      </c>
      <c r="O57" s="20">
        <f t="shared" si="6"/>
        <v>0</v>
      </c>
      <c r="P57" s="21">
        <f t="shared" si="7"/>
        <v>0</v>
      </c>
      <c r="Q57" s="21">
        <f t="shared" si="7"/>
        <v>0</v>
      </c>
      <c r="R57" s="21">
        <f t="shared" si="7"/>
        <v>0</v>
      </c>
      <c r="S57" s="21">
        <f t="shared" si="7"/>
        <v>0</v>
      </c>
      <c r="T57" s="21">
        <f t="shared" si="7"/>
        <v>0</v>
      </c>
      <c r="U57" s="21">
        <f t="shared" si="13"/>
        <v>0</v>
      </c>
      <c r="V57" s="21">
        <f t="shared" si="13"/>
        <v>0</v>
      </c>
      <c r="W57" s="21">
        <f t="shared" si="13"/>
        <v>0</v>
      </c>
      <c r="X57" s="21">
        <f t="shared" si="8"/>
        <v>0</v>
      </c>
      <c r="Y57" s="21">
        <f t="shared" si="8"/>
        <v>0</v>
      </c>
      <c r="Z57" s="21">
        <f t="shared" si="8"/>
        <v>0</v>
      </c>
      <c r="AA57" s="21">
        <f t="shared" si="14"/>
        <v>0</v>
      </c>
      <c r="AB57" s="21">
        <f t="shared" si="14"/>
        <v>0</v>
      </c>
      <c r="AC57" s="21">
        <f t="shared" si="14"/>
        <v>0</v>
      </c>
      <c r="AD57" s="21">
        <f t="shared" si="15"/>
        <v>0</v>
      </c>
      <c r="AE57" s="21">
        <f t="shared" si="15"/>
        <v>0</v>
      </c>
      <c r="AF57" s="21">
        <f t="shared" si="15"/>
        <v>0</v>
      </c>
      <c r="AG57" s="21">
        <f t="shared" si="15"/>
        <v>0</v>
      </c>
      <c r="AH57" s="21">
        <f t="shared" si="15"/>
        <v>0</v>
      </c>
      <c r="AI57" s="21">
        <f t="shared" si="15"/>
        <v>0</v>
      </c>
      <c r="AJ57" s="21">
        <f t="shared" si="15"/>
        <v>0</v>
      </c>
      <c r="AK57" s="21">
        <f t="shared" si="15"/>
        <v>0</v>
      </c>
      <c r="AL57" s="21">
        <f t="shared" si="15"/>
        <v>0</v>
      </c>
      <c r="AM57" s="21">
        <f t="shared" si="16"/>
        <v>0</v>
      </c>
      <c r="AN57" s="21">
        <f t="shared" si="16"/>
        <v>0</v>
      </c>
      <c r="AO57" s="21">
        <f t="shared" si="16"/>
        <v>0</v>
      </c>
    </row>
    <row r="58" spans="1:41" ht="15.75" hidden="1" outlineLevel="1" x14ac:dyDescent="0.25">
      <c r="A58" s="19">
        <f t="shared" si="17"/>
        <v>14</v>
      </c>
      <c r="B58" s="28" t="str">
        <f t="shared" si="11"/>
        <v>Против Течениия</v>
      </c>
      <c r="C58" s="29" t="str">
        <f t="shared" si="11"/>
        <v>Ананич Геннадий</v>
      </c>
      <c r="D58" s="21">
        <f t="shared" si="12"/>
        <v>0</v>
      </c>
      <c r="E58" s="3">
        <f>IF(D58&gt;0,RANK(D58,$D$45:$D$83),реглист!$C$88+1)</f>
        <v>23</v>
      </c>
      <c r="F58" s="20">
        <f t="shared" si="6"/>
        <v>0</v>
      </c>
      <c r="G58" s="20">
        <f t="shared" si="6"/>
        <v>0</v>
      </c>
      <c r="H58" s="20">
        <f t="shared" si="6"/>
        <v>0</v>
      </c>
      <c r="I58" s="20">
        <f t="shared" si="6"/>
        <v>0</v>
      </c>
      <c r="J58" s="21">
        <f t="shared" si="6"/>
        <v>0</v>
      </c>
      <c r="K58" s="21">
        <f t="shared" si="6"/>
        <v>0</v>
      </c>
      <c r="L58" s="21">
        <f t="shared" si="6"/>
        <v>0</v>
      </c>
      <c r="M58" s="20">
        <f t="shared" si="6"/>
        <v>0</v>
      </c>
      <c r="N58" s="20">
        <f t="shared" si="6"/>
        <v>0</v>
      </c>
      <c r="O58" s="20">
        <f t="shared" si="6"/>
        <v>0</v>
      </c>
      <c r="P58" s="21">
        <f t="shared" si="7"/>
        <v>0</v>
      </c>
      <c r="Q58" s="21">
        <f t="shared" si="7"/>
        <v>0</v>
      </c>
      <c r="R58" s="21">
        <f t="shared" si="7"/>
        <v>0</v>
      </c>
      <c r="S58" s="21">
        <f t="shared" si="7"/>
        <v>0</v>
      </c>
      <c r="T58" s="21">
        <f t="shared" si="7"/>
        <v>0</v>
      </c>
      <c r="U58" s="21">
        <f t="shared" si="13"/>
        <v>0</v>
      </c>
      <c r="V58" s="21">
        <f t="shared" si="13"/>
        <v>0</v>
      </c>
      <c r="W58" s="21">
        <f t="shared" si="13"/>
        <v>0</v>
      </c>
      <c r="X58" s="21">
        <f t="shared" si="8"/>
        <v>0</v>
      </c>
      <c r="Y58" s="21">
        <f t="shared" si="8"/>
        <v>0</v>
      </c>
      <c r="Z58" s="21">
        <f t="shared" si="8"/>
        <v>0</v>
      </c>
      <c r="AA58" s="21">
        <f t="shared" si="14"/>
        <v>0</v>
      </c>
      <c r="AB58" s="21">
        <f t="shared" si="14"/>
        <v>0</v>
      </c>
      <c r="AC58" s="21">
        <f t="shared" si="14"/>
        <v>0</v>
      </c>
      <c r="AD58" s="21">
        <f t="shared" si="15"/>
        <v>0</v>
      </c>
      <c r="AE58" s="21">
        <f t="shared" si="15"/>
        <v>0</v>
      </c>
      <c r="AF58" s="21">
        <f t="shared" si="15"/>
        <v>0</v>
      </c>
      <c r="AG58" s="21">
        <f t="shared" si="15"/>
        <v>0</v>
      </c>
      <c r="AH58" s="21">
        <f t="shared" si="15"/>
        <v>0</v>
      </c>
      <c r="AI58" s="21">
        <f t="shared" si="15"/>
        <v>0</v>
      </c>
      <c r="AJ58" s="21">
        <f t="shared" si="15"/>
        <v>0</v>
      </c>
      <c r="AK58" s="21">
        <f t="shared" si="15"/>
        <v>0</v>
      </c>
      <c r="AL58" s="21">
        <f t="shared" si="15"/>
        <v>0</v>
      </c>
      <c r="AM58" s="21">
        <f t="shared" si="16"/>
        <v>0</v>
      </c>
      <c r="AN58" s="21">
        <f t="shared" si="16"/>
        <v>0</v>
      </c>
      <c r="AO58" s="21">
        <f t="shared" si="16"/>
        <v>0</v>
      </c>
    </row>
    <row r="59" spans="1:41" ht="15.75" hidden="1" outlineLevel="1" x14ac:dyDescent="0.25">
      <c r="A59" s="19">
        <f t="shared" si="17"/>
        <v>15</v>
      </c>
      <c r="B59" s="28" t="str">
        <f t="shared" si="11"/>
        <v>Bait Breath Team</v>
      </c>
      <c r="C59" s="29" t="str">
        <f t="shared" si="11"/>
        <v>Бахур Александр</v>
      </c>
      <c r="D59" s="21">
        <f t="shared" si="12"/>
        <v>210.25</v>
      </c>
      <c r="E59" s="3">
        <f>IF(D59&gt;0,RANK(D59,$D$45:$D$83),реглист!$C$88+1)</f>
        <v>8</v>
      </c>
      <c r="F59" s="20">
        <f t="shared" si="6"/>
        <v>210.25</v>
      </c>
      <c r="G59" s="20">
        <f t="shared" si="6"/>
        <v>0</v>
      </c>
      <c r="H59" s="20">
        <f t="shared" si="6"/>
        <v>0</v>
      </c>
      <c r="I59" s="20">
        <f t="shared" si="6"/>
        <v>0</v>
      </c>
      <c r="J59" s="21">
        <f t="shared" si="6"/>
        <v>0</v>
      </c>
      <c r="K59" s="21">
        <f t="shared" si="6"/>
        <v>0</v>
      </c>
      <c r="L59" s="21">
        <f t="shared" si="6"/>
        <v>0</v>
      </c>
      <c r="M59" s="20">
        <f t="shared" si="6"/>
        <v>0</v>
      </c>
      <c r="N59" s="20">
        <f t="shared" si="6"/>
        <v>0</v>
      </c>
      <c r="O59" s="20">
        <f t="shared" si="6"/>
        <v>0</v>
      </c>
      <c r="P59" s="21">
        <f t="shared" si="7"/>
        <v>0</v>
      </c>
      <c r="Q59" s="21">
        <f t="shared" si="7"/>
        <v>0</v>
      </c>
      <c r="R59" s="21">
        <f t="shared" si="7"/>
        <v>0</v>
      </c>
      <c r="S59" s="21">
        <f t="shared" si="7"/>
        <v>0</v>
      </c>
      <c r="T59" s="21">
        <f t="shared" si="7"/>
        <v>0</v>
      </c>
      <c r="U59" s="21">
        <f t="shared" si="13"/>
        <v>0</v>
      </c>
      <c r="V59" s="21">
        <f t="shared" si="13"/>
        <v>0</v>
      </c>
      <c r="W59" s="21">
        <f t="shared" si="13"/>
        <v>0</v>
      </c>
      <c r="X59" s="21">
        <f t="shared" si="8"/>
        <v>0</v>
      </c>
      <c r="Y59" s="21">
        <f t="shared" si="8"/>
        <v>0</v>
      </c>
      <c r="Z59" s="21">
        <f t="shared" si="8"/>
        <v>0</v>
      </c>
      <c r="AA59" s="21">
        <f t="shared" si="14"/>
        <v>0</v>
      </c>
      <c r="AB59" s="21">
        <f t="shared" si="14"/>
        <v>0</v>
      </c>
      <c r="AC59" s="21">
        <f t="shared" si="14"/>
        <v>0</v>
      </c>
      <c r="AD59" s="21">
        <f t="shared" si="15"/>
        <v>0</v>
      </c>
      <c r="AE59" s="21">
        <f t="shared" si="15"/>
        <v>0</v>
      </c>
      <c r="AF59" s="21">
        <f t="shared" si="15"/>
        <v>0</v>
      </c>
      <c r="AG59" s="21">
        <f t="shared" si="15"/>
        <v>0</v>
      </c>
      <c r="AH59" s="21">
        <f t="shared" si="15"/>
        <v>0</v>
      </c>
      <c r="AI59" s="21">
        <f t="shared" si="15"/>
        <v>0</v>
      </c>
      <c r="AJ59" s="21">
        <f t="shared" si="15"/>
        <v>0</v>
      </c>
      <c r="AK59" s="21">
        <f t="shared" si="15"/>
        <v>0</v>
      </c>
      <c r="AL59" s="21">
        <f t="shared" si="15"/>
        <v>0</v>
      </c>
      <c r="AM59" s="21">
        <f t="shared" si="16"/>
        <v>0</v>
      </c>
      <c r="AN59" s="21">
        <f t="shared" si="16"/>
        <v>0</v>
      </c>
      <c r="AO59" s="21">
        <f t="shared" si="16"/>
        <v>0</v>
      </c>
    </row>
    <row r="60" spans="1:41" ht="15.75" hidden="1" outlineLevel="1" x14ac:dyDescent="0.25">
      <c r="A60" s="19">
        <f t="shared" si="17"/>
        <v>16</v>
      </c>
      <c r="B60" s="28" t="str">
        <f t="shared" si="11"/>
        <v>Кооператив ХИЩНИК</v>
      </c>
      <c r="C60" s="29" t="str">
        <f t="shared" si="11"/>
        <v>Сницкий Владимир</v>
      </c>
      <c r="D60" s="21">
        <f t="shared" si="12"/>
        <v>0</v>
      </c>
      <c r="E60" s="3">
        <f>IF(D60&gt;0,RANK(D60,$D$45:$D$83),реглист!$C$88+1)</f>
        <v>23</v>
      </c>
      <c r="F60" s="20">
        <f t="shared" si="6"/>
        <v>0</v>
      </c>
      <c r="G60" s="20">
        <f t="shared" si="6"/>
        <v>0</v>
      </c>
      <c r="H60" s="20">
        <f t="shared" si="6"/>
        <v>0</v>
      </c>
      <c r="I60" s="20">
        <f t="shared" si="6"/>
        <v>0</v>
      </c>
      <c r="J60" s="21">
        <f t="shared" si="6"/>
        <v>0</v>
      </c>
      <c r="K60" s="21">
        <f t="shared" si="6"/>
        <v>0</v>
      </c>
      <c r="L60" s="21">
        <f t="shared" si="6"/>
        <v>0</v>
      </c>
      <c r="M60" s="20">
        <f t="shared" si="6"/>
        <v>0</v>
      </c>
      <c r="N60" s="20">
        <f t="shared" si="6"/>
        <v>0</v>
      </c>
      <c r="O60" s="20">
        <f t="shared" si="6"/>
        <v>0</v>
      </c>
      <c r="P60" s="21">
        <f t="shared" si="7"/>
        <v>0</v>
      </c>
      <c r="Q60" s="21">
        <f t="shared" si="7"/>
        <v>0</v>
      </c>
      <c r="R60" s="21">
        <f t="shared" si="7"/>
        <v>0</v>
      </c>
      <c r="S60" s="21">
        <f t="shared" si="7"/>
        <v>0</v>
      </c>
      <c r="T60" s="21">
        <f t="shared" si="7"/>
        <v>0</v>
      </c>
      <c r="U60" s="21">
        <f t="shared" si="13"/>
        <v>0</v>
      </c>
      <c r="V60" s="21">
        <f t="shared" si="13"/>
        <v>0</v>
      </c>
      <c r="W60" s="21">
        <f t="shared" si="13"/>
        <v>0</v>
      </c>
      <c r="X60" s="21">
        <f t="shared" si="8"/>
        <v>0</v>
      </c>
      <c r="Y60" s="21">
        <f t="shared" si="8"/>
        <v>0</v>
      </c>
      <c r="Z60" s="21">
        <f t="shared" si="8"/>
        <v>0</v>
      </c>
      <c r="AA60" s="21">
        <f t="shared" si="14"/>
        <v>0</v>
      </c>
      <c r="AB60" s="21">
        <f t="shared" si="14"/>
        <v>0</v>
      </c>
      <c r="AC60" s="21">
        <f t="shared" si="14"/>
        <v>0</v>
      </c>
      <c r="AD60" s="21">
        <f t="shared" si="15"/>
        <v>0</v>
      </c>
      <c r="AE60" s="21">
        <f t="shared" si="15"/>
        <v>0</v>
      </c>
      <c r="AF60" s="21">
        <f t="shared" si="15"/>
        <v>0</v>
      </c>
      <c r="AG60" s="21">
        <f t="shared" si="15"/>
        <v>0</v>
      </c>
      <c r="AH60" s="21">
        <f t="shared" si="15"/>
        <v>0</v>
      </c>
      <c r="AI60" s="21">
        <f t="shared" si="15"/>
        <v>0</v>
      </c>
      <c r="AJ60" s="21">
        <f t="shared" si="15"/>
        <v>0</v>
      </c>
      <c r="AK60" s="21">
        <f t="shared" si="15"/>
        <v>0</v>
      </c>
      <c r="AL60" s="21">
        <f t="shared" si="15"/>
        <v>0</v>
      </c>
      <c r="AM60" s="21">
        <f t="shared" si="16"/>
        <v>0</v>
      </c>
      <c r="AN60" s="21">
        <f t="shared" si="16"/>
        <v>0</v>
      </c>
      <c r="AO60" s="21">
        <f t="shared" si="16"/>
        <v>0</v>
      </c>
    </row>
    <row r="61" spans="1:41" ht="15.75" hidden="1" outlineLevel="1" x14ac:dyDescent="0.25">
      <c r="A61" s="19">
        <f t="shared" si="17"/>
        <v>17</v>
      </c>
      <c r="B61" s="28" t="str">
        <f t="shared" si="11"/>
        <v>Bass Hunters</v>
      </c>
      <c r="C61" s="29" t="str">
        <f t="shared" si="11"/>
        <v>Шевко Виталий</v>
      </c>
      <c r="D61" s="21">
        <f t="shared" si="12"/>
        <v>2683.24</v>
      </c>
      <c r="E61" s="3">
        <f>IF(D61&gt;0,RANK(D61,$D$45:$D$83),реглист!$C$88+1)</f>
        <v>1</v>
      </c>
      <c r="F61" s="20">
        <f t="shared" ref="F61:T76" si="18">POWER(F19,2)</f>
        <v>0</v>
      </c>
      <c r="G61" s="20">
        <f t="shared" si="18"/>
        <v>0</v>
      </c>
      <c r="H61" s="20">
        <f t="shared" si="18"/>
        <v>0</v>
      </c>
      <c r="I61" s="20">
        <f t="shared" si="18"/>
        <v>0</v>
      </c>
      <c r="J61" s="21">
        <f t="shared" si="18"/>
        <v>0</v>
      </c>
      <c r="K61" s="21">
        <f t="shared" si="18"/>
        <v>0</v>
      </c>
      <c r="L61" s="21">
        <f t="shared" si="18"/>
        <v>0</v>
      </c>
      <c r="M61" s="20">
        <f t="shared" si="18"/>
        <v>0</v>
      </c>
      <c r="N61" s="20">
        <f t="shared" si="18"/>
        <v>0</v>
      </c>
      <c r="O61" s="20">
        <f t="shared" si="18"/>
        <v>0</v>
      </c>
      <c r="P61" s="21">
        <f t="shared" si="18"/>
        <v>0</v>
      </c>
      <c r="Q61" s="21">
        <f t="shared" si="18"/>
        <v>0</v>
      </c>
      <c r="R61" s="21">
        <f t="shared" si="18"/>
        <v>0</v>
      </c>
      <c r="S61" s="21">
        <f t="shared" si="18"/>
        <v>0</v>
      </c>
      <c r="T61" s="21">
        <f t="shared" si="18"/>
        <v>0</v>
      </c>
      <c r="U61" s="21">
        <f t="shared" si="13"/>
        <v>2683.24</v>
      </c>
      <c r="V61" s="21">
        <f t="shared" si="13"/>
        <v>0</v>
      </c>
      <c r="W61" s="21">
        <f t="shared" si="13"/>
        <v>0</v>
      </c>
      <c r="X61" s="21">
        <f t="shared" si="13"/>
        <v>0</v>
      </c>
      <c r="Y61" s="21">
        <f t="shared" si="13"/>
        <v>0</v>
      </c>
      <c r="Z61" s="21">
        <f t="shared" si="13"/>
        <v>0</v>
      </c>
      <c r="AA61" s="21">
        <f t="shared" si="14"/>
        <v>0</v>
      </c>
      <c r="AB61" s="21">
        <f t="shared" si="14"/>
        <v>0</v>
      </c>
      <c r="AC61" s="21">
        <f t="shared" si="14"/>
        <v>0</v>
      </c>
      <c r="AD61" s="21">
        <f t="shared" si="15"/>
        <v>0</v>
      </c>
      <c r="AE61" s="21">
        <f t="shared" si="15"/>
        <v>0</v>
      </c>
      <c r="AF61" s="21">
        <f t="shared" si="15"/>
        <v>0</v>
      </c>
      <c r="AG61" s="21">
        <f t="shared" si="15"/>
        <v>0</v>
      </c>
      <c r="AH61" s="21">
        <f t="shared" si="15"/>
        <v>0</v>
      </c>
      <c r="AI61" s="21">
        <f t="shared" si="15"/>
        <v>0</v>
      </c>
      <c r="AJ61" s="21">
        <f t="shared" si="15"/>
        <v>0</v>
      </c>
      <c r="AK61" s="21">
        <f t="shared" si="15"/>
        <v>0</v>
      </c>
      <c r="AL61" s="21">
        <f t="shared" si="15"/>
        <v>0</v>
      </c>
      <c r="AM61" s="21">
        <f t="shared" si="16"/>
        <v>0</v>
      </c>
      <c r="AN61" s="21">
        <f t="shared" si="16"/>
        <v>0</v>
      </c>
      <c r="AO61" s="21">
        <f t="shared" si="16"/>
        <v>0</v>
      </c>
    </row>
    <row r="62" spans="1:41" ht="15.75" hidden="1" outlineLevel="1" x14ac:dyDescent="0.25">
      <c r="A62" s="19">
        <f t="shared" si="17"/>
        <v>18</v>
      </c>
      <c r="B62" s="28" t="str">
        <f t="shared" ref="B62:C77" si="19">B20</f>
        <v>TotalSpin</v>
      </c>
      <c r="C62" s="29" t="str">
        <f t="shared" si="19"/>
        <v>Жуковский Александр</v>
      </c>
      <c r="D62" s="21">
        <f t="shared" si="12"/>
        <v>157.50250000000003</v>
      </c>
      <c r="E62" s="3">
        <f>IF(D62&gt;0,RANK(D62,$D$45:$D$83),реглист!$C$88+1)</f>
        <v>11</v>
      </c>
      <c r="F62" s="20">
        <f t="shared" si="18"/>
        <v>0</v>
      </c>
      <c r="G62" s="20">
        <f t="shared" si="18"/>
        <v>0</v>
      </c>
      <c r="H62" s="20">
        <f t="shared" si="18"/>
        <v>0</v>
      </c>
      <c r="I62" s="20">
        <f t="shared" si="18"/>
        <v>0</v>
      </c>
      <c r="J62" s="21">
        <f t="shared" si="18"/>
        <v>0</v>
      </c>
      <c r="K62" s="21">
        <f t="shared" si="18"/>
        <v>0</v>
      </c>
      <c r="L62" s="21">
        <f t="shared" si="18"/>
        <v>0</v>
      </c>
      <c r="M62" s="20">
        <f t="shared" si="18"/>
        <v>0</v>
      </c>
      <c r="N62" s="20">
        <f t="shared" si="18"/>
        <v>0</v>
      </c>
      <c r="O62" s="20">
        <f t="shared" si="18"/>
        <v>0</v>
      </c>
      <c r="P62" s="21">
        <f t="shared" si="18"/>
        <v>0</v>
      </c>
      <c r="Q62" s="21">
        <f t="shared" si="18"/>
        <v>0</v>
      </c>
      <c r="R62" s="21">
        <f t="shared" si="18"/>
        <v>0</v>
      </c>
      <c r="S62" s="21">
        <f t="shared" si="18"/>
        <v>0</v>
      </c>
      <c r="T62" s="21">
        <f t="shared" si="18"/>
        <v>0</v>
      </c>
      <c r="U62" s="21">
        <f t="shared" ref="U62:Z77" si="20">IF(U20&gt;=45,POWER(U20,2),POWER(U20/2,2))</f>
        <v>157.50250000000003</v>
      </c>
      <c r="V62" s="21">
        <f t="shared" si="20"/>
        <v>0</v>
      </c>
      <c r="W62" s="21">
        <f t="shared" si="20"/>
        <v>0</v>
      </c>
      <c r="X62" s="21">
        <f t="shared" si="20"/>
        <v>0</v>
      </c>
      <c r="Y62" s="21">
        <f t="shared" si="20"/>
        <v>0</v>
      </c>
      <c r="Z62" s="21">
        <f t="shared" si="20"/>
        <v>0</v>
      </c>
      <c r="AA62" s="21">
        <f t="shared" ref="AA62:AC77" si="21">IF(AA20&gt;=40,POWER(AA20,2),POWER(AA20/2,2))</f>
        <v>0</v>
      </c>
      <c r="AB62" s="21">
        <f t="shared" si="21"/>
        <v>0</v>
      </c>
      <c r="AC62" s="21">
        <f t="shared" si="21"/>
        <v>0</v>
      </c>
      <c r="AD62" s="21">
        <f t="shared" ref="AD62:AL77" si="22">IF(AD20&gt;=30,POWER(AD20,2),POWER(AD20/2,2))</f>
        <v>0</v>
      </c>
      <c r="AE62" s="21">
        <f t="shared" si="22"/>
        <v>0</v>
      </c>
      <c r="AF62" s="21">
        <f t="shared" si="22"/>
        <v>0</v>
      </c>
      <c r="AG62" s="21">
        <f t="shared" si="22"/>
        <v>0</v>
      </c>
      <c r="AH62" s="21">
        <f t="shared" si="22"/>
        <v>0</v>
      </c>
      <c r="AI62" s="21">
        <f t="shared" si="22"/>
        <v>0</v>
      </c>
      <c r="AJ62" s="21">
        <f t="shared" si="22"/>
        <v>0</v>
      </c>
      <c r="AK62" s="21">
        <f t="shared" si="22"/>
        <v>0</v>
      </c>
      <c r="AL62" s="21">
        <f t="shared" si="22"/>
        <v>0</v>
      </c>
      <c r="AM62" s="21">
        <f t="shared" ref="AM62:AO77" si="23">IF(AM20&gt;=75,POWER(AM20,2),POWER(AM20/2,2))</f>
        <v>0</v>
      </c>
      <c r="AN62" s="21">
        <f t="shared" si="23"/>
        <v>0</v>
      </c>
      <c r="AO62" s="21">
        <f t="shared" si="23"/>
        <v>0</v>
      </c>
    </row>
    <row r="63" spans="1:41" ht="15.75" hidden="1" outlineLevel="1" x14ac:dyDescent="0.25">
      <c r="A63" s="19">
        <f t="shared" si="17"/>
        <v>19</v>
      </c>
      <c r="B63" s="28" t="str">
        <f t="shared" si="19"/>
        <v>SB-FISHING</v>
      </c>
      <c r="C63" s="29" t="str">
        <f t="shared" si="19"/>
        <v xml:space="preserve">Болбас Тимофей </v>
      </c>
      <c r="D63" s="21">
        <f t="shared" si="12"/>
        <v>384.16000000000008</v>
      </c>
      <c r="E63" s="3">
        <f>IF(D63&gt;0,RANK(D63,$D$45:$D$83),реглист!$C$88+1)</f>
        <v>5</v>
      </c>
      <c r="F63" s="20">
        <f t="shared" si="18"/>
        <v>384.16000000000008</v>
      </c>
      <c r="G63" s="20">
        <f t="shared" si="18"/>
        <v>0</v>
      </c>
      <c r="H63" s="20">
        <f t="shared" si="18"/>
        <v>0</v>
      </c>
      <c r="I63" s="20">
        <f t="shared" si="18"/>
        <v>0</v>
      </c>
      <c r="J63" s="21">
        <f t="shared" si="18"/>
        <v>0</v>
      </c>
      <c r="K63" s="21">
        <f t="shared" si="18"/>
        <v>0</v>
      </c>
      <c r="L63" s="21">
        <f t="shared" si="18"/>
        <v>0</v>
      </c>
      <c r="M63" s="20">
        <f t="shared" si="18"/>
        <v>0</v>
      </c>
      <c r="N63" s="20">
        <f t="shared" si="18"/>
        <v>0</v>
      </c>
      <c r="O63" s="20">
        <f t="shared" si="18"/>
        <v>0</v>
      </c>
      <c r="P63" s="21">
        <f t="shared" si="18"/>
        <v>0</v>
      </c>
      <c r="Q63" s="21">
        <f t="shared" si="18"/>
        <v>0</v>
      </c>
      <c r="R63" s="21">
        <f t="shared" si="18"/>
        <v>0</v>
      </c>
      <c r="S63" s="21">
        <f t="shared" si="18"/>
        <v>0</v>
      </c>
      <c r="T63" s="21">
        <f t="shared" si="18"/>
        <v>0</v>
      </c>
      <c r="U63" s="21">
        <f t="shared" si="20"/>
        <v>0</v>
      </c>
      <c r="V63" s="21">
        <f t="shared" si="20"/>
        <v>0</v>
      </c>
      <c r="W63" s="21">
        <f t="shared" si="20"/>
        <v>0</v>
      </c>
      <c r="X63" s="21">
        <f t="shared" si="20"/>
        <v>0</v>
      </c>
      <c r="Y63" s="21">
        <f t="shared" si="20"/>
        <v>0</v>
      </c>
      <c r="Z63" s="21">
        <f t="shared" si="20"/>
        <v>0</v>
      </c>
      <c r="AA63" s="21">
        <f t="shared" si="21"/>
        <v>0</v>
      </c>
      <c r="AB63" s="21">
        <f t="shared" si="21"/>
        <v>0</v>
      </c>
      <c r="AC63" s="21">
        <f t="shared" si="21"/>
        <v>0</v>
      </c>
      <c r="AD63" s="21">
        <f t="shared" si="22"/>
        <v>0</v>
      </c>
      <c r="AE63" s="21">
        <f t="shared" si="22"/>
        <v>0</v>
      </c>
      <c r="AF63" s="21">
        <f t="shared" si="22"/>
        <v>0</v>
      </c>
      <c r="AG63" s="21">
        <f t="shared" si="22"/>
        <v>0</v>
      </c>
      <c r="AH63" s="21">
        <f t="shared" si="22"/>
        <v>0</v>
      </c>
      <c r="AI63" s="21">
        <f t="shared" si="22"/>
        <v>0</v>
      </c>
      <c r="AJ63" s="21">
        <f t="shared" si="22"/>
        <v>0</v>
      </c>
      <c r="AK63" s="21">
        <f t="shared" si="22"/>
        <v>0</v>
      </c>
      <c r="AL63" s="21">
        <f t="shared" si="22"/>
        <v>0</v>
      </c>
      <c r="AM63" s="21">
        <f t="shared" si="23"/>
        <v>0</v>
      </c>
      <c r="AN63" s="21">
        <f t="shared" si="23"/>
        <v>0</v>
      </c>
      <c r="AO63" s="21">
        <f t="shared" si="23"/>
        <v>0</v>
      </c>
    </row>
    <row r="64" spans="1:41" ht="15.75" hidden="1" outlineLevel="1" x14ac:dyDescent="0.25">
      <c r="A64" s="19">
        <f t="shared" si="17"/>
        <v>20</v>
      </c>
      <c r="B64" s="28" t="str">
        <f t="shared" si="19"/>
        <v>Legion</v>
      </c>
      <c r="C64" s="29" t="str">
        <f t="shared" si="19"/>
        <v>Бойко Сергей</v>
      </c>
      <c r="D64" s="21">
        <f t="shared" si="12"/>
        <v>0</v>
      </c>
      <c r="E64" s="3">
        <f>IF(D64&gt;0,RANK(D64,$D$45:$D$83),реглист!$C$88+1)</f>
        <v>23</v>
      </c>
      <c r="F64" s="20">
        <f t="shared" si="18"/>
        <v>0</v>
      </c>
      <c r="G64" s="20">
        <f t="shared" si="18"/>
        <v>0</v>
      </c>
      <c r="H64" s="20">
        <f t="shared" si="18"/>
        <v>0</v>
      </c>
      <c r="I64" s="20">
        <f t="shared" si="18"/>
        <v>0</v>
      </c>
      <c r="J64" s="21">
        <f t="shared" si="18"/>
        <v>0</v>
      </c>
      <c r="K64" s="21">
        <f t="shared" si="18"/>
        <v>0</v>
      </c>
      <c r="L64" s="21">
        <f t="shared" si="18"/>
        <v>0</v>
      </c>
      <c r="M64" s="20">
        <f t="shared" si="18"/>
        <v>0</v>
      </c>
      <c r="N64" s="20">
        <f t="shared" si="18"/>
        <v>0</v>
      </c>
      <c r="O64" s="20">
        <f t="shared" si="18"/>
        <v>0</v>
      </c>
      <c r="P64" s="21">
        <f t="shared" si="18"/>
        <v>0</v>
      </c>
      <c r="Q64" s="21">
        <f t="shared" si="18"/>
        <v>0</v>
      </c>
      <c r="R64" s="21">
        <f t="shared" si="18"/>
        <v>0</v>
      </c>
      <c r="S64" s="21">
        <f t="shared" si="18"/>
        <v>0</v>
      </c>
      <c r="T64" s="21">
        <f t="shared" si="18"/>
        <v>0</v>
      </c>
      <c r="U64" s="21">
        <f t="shared" si="20"/>
        <v>0</v>
      </c>
      <c r="V64" s="21">
        <f t="shared" si="20"/>
        <v>0</v>
      </c>
      <c r="W64" s="21">
        <f t="shared" si="20"/>
        <v>0</v>
      </c>
      <c r="X64" s="21">
        <f t="shared" si="20"/>
        <v>0</v>
      </c>
      <c r="Y64" s="21">
        <f t="shared" si="20"/>
        <v>0</v>
      </c>
      <c r="Z64" s="21">
        <f t="shared" si="20"/>
        <v>0</v>
      </c>
      <c r="AA64" s="21">
        <f t="shared" si="21"/>
        <v>0</v>
      </c>
      <c r="AB64" s="21">
        <f t="shared" si="21"/>
        <v>0</v>
      </c>
      <c r="AC64" s="21">
        <f t="shared" si="21"/>
        <v>0</v>
      </c>
      <c r="AD64" s="21">
        <f t="shared" si="22"/>
        <v>0</v>
      </c>
      <c r="AE64" s="21">
        <f t="shared" si="22"/>
        <v>0</v>
      </c>
      <c r="AF64" s="21">
        <f t="shared" si="22"/>
        <v>0</v>
      </c>
      <c r="AG64" s="21">
        <f t="shared" si="22"/>
        <v>0</v>
      </c>
      <c r="AH64" s="21">
        <f t="shared" si="22"/>
        <v>0</v>
      </c>
      <c r="AI64" s="21">
        <f t="shared" si="22"/>
        <v>0</v>
      </c>
      <c r="AJ64" s="21">
        <f t="shared" si="22"/>
        <v>0</v>
      </c>
      <c r="AK64" s="21">
        <f t="shared" si="22"/>
        <v>0</v>
      </c>
      <c r="AL64" s="21">
        <f t="shared" si="22"/>
        <v>0</v>
      </c>
      <c r="AM64" s="21">
        <f t="shared" si="23"/>
        <v>0</v>
      </c>
      <c r="AN64" s="21">
        <f t="shared" si="23"/>
        <v>0</v>
      </c>
      <c r="AO64" s="21">
        <f t="shared" si="23"/>
        <v>0</v>
      </c>
    </row>
    <row r="65" spans="1:41" ht="15.75" hidden="1" outlineLevel="1" x14ac:dyDescent="0.25">
      <c r="A65" s="19">
        <f t="shared" si="17"/>
        <v>21</v>
      </c>
      <c r="B65" s="28" t="str">
        <f t="shared" si="19"/>
        <v>ASpinnTeam</v>
      </c>
      <c r="C65" s="29" t="str">
        <f t="shared" si="19"/>
        <v>Вашкевич Александр</v>
      </c>
      <c r="D65" s="21">
        <f t="shared" si="12"/>
        <v>0</v>
      </c>
      <c r="E65" s="3">
        <f>IF(D65&gt;0,RANK(D65,$D$45:$D$83),реглист!$C$88+1)</f>
        <v>23</v>
      </c>
      <c r="F65" s="20">
        <f t="shared" si="18"/>
        <v>0</v>
      </c>
      <c r="G65" s="20">
        <f t="shared" si="18"/>
        <v>0</v>
      </c>
      <c r="H65" s="20">
        <f t="shared" si="18"/>
        <v>0</v>
      </c>
      <c r="I65" s="20">
        <f t="shared" si="18"/>
        <v>0</v>
      </c>
      <c r="J65" s="21">
        <f t="shared" si="18"/>
        <v>0</v>
      </c>
      <c r="K65" s="21">
        <f t="shared" si="18"/>
        <v>0</v>
      </c>
      <c r="L65" s="21">
        <f t="shared" si="18"/>
        <v>0</v>
      </c>
      <c r="M65" s="20">
        <f t="shared" si="18"/>
        <v>0</v>
      </c>
      <c r="N65" s="20">
        <f t="shared" si="18"/>
        <v>0</v>
      </c>
      <c r="O65" s="20">
        <f t="shared" si="18"/>
        <v>0</v>
      </c>
      <c r="P65" s="21">
        <f t="shared" si="18"/>
        <v>0</v>
      </c>
      <c r="Q65" s="21">
        <f t="shared" si="18"/>
        <v>0</v>
      </c>
      <c r="R65" s="21">
        <f t="shared" si="18"/>
        <v>0</v>
      </c>
      <c r="S65" s="21">
        <f t="shared" si="18"/>
        <v>0</v>
      </c>
      <c r="T65" s="21">
        <f t="shared" si="18"/>
        <v>0</v>
      </c>
      <c r="U65" s="21">
        <f t="shared" si="20"/>
        <v>0</v>
      </c>
      <c r="V65" s="21">
        <f t="shared" si="20"/>
        <v>0</v>
      </c>
      <c r="W65" s="21">
        <f t="shared" si="20"/>
        <v>0</v>
      </c>
      <c r="X65" s="21">
        <f t="shared" si="20"/>
        <v>0</v>
      </c>
      <c r="Y65" s="21">
        <f t="shared" si="20"/>
        <v>0</v>
      </c>
      <c r="Z65" s="21">
        <f t="shared" si="20"/>
        <v>0</v>
      </c>
      <c r="AA65" s="21">
        <f t="shared" si="21"/>
        <v>0</v>
      </c>
      <c r="AB65" s="21">
        <f t="shared" si="21"/>
        <v>0</v>
      </c>
      <c r="AC65" s="21">
        <f t="shared" si="21"/>
        <v>0</v>
      </c>
      <c r="AD65" s="21">
        <f t="shared" si="22"/>
        <v>0</v>
      </c>
      <c r="AE65" s="21">
        <f t="shared" si="22"/>
        <v>0</v>
      </c>
      <c r="AF65" s="21">
        <f t="shared" si="22"/>
        <v>0</v>
      </c>
      <c r="AG65" s="21">
        <f t="shared" si="22"/>
        <v>0</v>
      </c>
      <c r="AH65" s="21">
        <f t="shared" si="22"/>
        <v>0</v>
      </c>
      <c r="AI65" s="21">
        <f t="shared" si="22"/>
        <v>0</v>
      </c>
      <c r="AJ65" s="21">
        <f t="shared" si="22"/>
        <v>0</v>
      </c>
      <c r="AK65" s="21">
        <f t="shared" si="22"/>
        <v>0</v>
      </c>
      <c r="AL65" s="21">
        <f t="shared" si="22"/>
        <v>0</v>
      </c>
      <c r="AM65" s="21">
        <f t="shared" si="23"/>
        <v>0</v>
      </c>
      <c r="AN65" s="21">
        <f t="shared" si="23"/>
        <v>0</v>
      </c>
      <c r="AO65" s="21">
        <f t="shared" si="23"/>
        <v>0</v>
      </c>
    </row>
    <row r="66" spans="1:41" ht="15.75" hidden="1" outlineLevel="1" x14ac:dyDescent="0.25">
      <c r="A66" s="19">
        <f t="shared" si="17"/>
        <v>22</v>
      </c>
      <c r="B66" s="28" t="str">
        <f t="shared" si="19"/>
        <v>nanobass</v>
      </c>
      <c r="C66" s="29" t="str">
        <f t="shared" si="19"/>
        <v>Мартынчук Михаил</v>
      </c>
      <c r="D66" s="21">
        <f t="shared" si="12"/>
        <v>560.36249999999995</v>
      </c>
      <c r="E66" s="3">
        <f>IF(D66&gt;0,RANK(D66,$D$45:$D$83),реглист!$C$88+1)</f>
        <v>4</v>
      </c>
      <c r="F66" s="20">
        <f t="shared" si="18"/>
        <v>0</v>
      </c>
      <c r="G66" s="20">
        <f t="shared" si="18"/>
        <v>0</v>
      </c>
      <c r="H66" s="20">
        <f t="shared" si="18"/>
        <v>0</v>
      </c>
      <c r="I66" s="20">
        <f t="shared" si="18"/>
        <v>0</v>
      </c>
      <c r="J66" s="21">
        <f t="shared" si="18"/>
        <v>0</v>
      </c>
      <c r="K66" s="21">
        <f t="shared" si="18"/>
        <v>0</v>
      </c>
      <c r="L66" s="21">
        <f t="shared" si="18"/>
        <v>0</v>
      </c>
      <c r="M66" s="20">
        <f t="shared" si="18"/>
        <v>0</v>
      </c>
      <c r="N66" s="20">
        <f t="shared" si="18"/>
        <v>0</v>
      </c>
      <c r="O66" s="20">
        <f t="shared" si="18"/>
        <v>0</v>
      </c>
      <c r="P66" s="21">
        <f t="shared" si="18"/>
        <v>0</v>
      </c>
      <c r="Q66" s="21">
        <f t="shared" si="18"/>
        <v>0</v>
      </c>
      <c r="R66" s="21">
        <f t="shared" si="18"/>
        <v>0</v>
      </c>
      <c r="S66" s="21">
        <f t="shared" si="18"/>
        <v>0</v>
      </c>
      <c r="T66" s="21">
        <f t="shared" si="18"/>
        <v>0</v>
      </c>
      <c r="U66" s="21">
        <f t="shared" si="20"/>
        <v>386.12249999999995</v>
      </c>
      <c r="V66" s="21">
        <f t="shared" si="20"/>
        <v>174.23999999999998</v>
      </c>
      <c r="W66" s="21">
        <f t="shared" si="20"/>
        <v>0</v>
      </c>
      <c r="X66" s="21">
        <f t="shared" si="20"/>
        <v>0</v>
      </c>
      <c r="Y66" s="21">
        <f t="shared" si="20"/>
        <v>0</v>
      </c>
      <c r="Z66" s="21">
        <f t="shared" si="20"/>
        <v>0</v>
      </c>
      <c r="AA66" s="21">
        <f t="shared" si="21"/>
        <v>0</v>
      </c>
      <c r="AB66" s="21">
        <f t="shared" si="21"/>
        <v>0</v>
      </c>
      <c r="AC66" s="21">
        <f t="shared" si="21"/>
        <v>0</v>
      </c>
      <c r="AD66" s="21">
        <f t="shared" si="22"/>
        <v>0</v>
      </c>
      <c r="AE66" s="21">
        <f t="shared" si="22"/>
        <v>0</v>
      </c>
      <c r="AF66" s="21">
        <f t="shared" si="22"/>
        <v>0</v>
      </c>
      <c r="AG66" s="21">
        <f t="shared" si="22"/>
        <v>0</v>
      </c>
      <c r="AH66" s="21">
        <f t="shared" si="22"/>
        <v>0</v>
      </c>
      <c r="AI66" s="21">
        <f t="shared" si="22"/>
        <v>0</v>
      </c>
      <c r="AJ66" s="21">
        <f t="shared" si="22"/>
        <v>0</v>
      </c>
      <c r="AK66" s="21">
        <f t="shared" si="22"/>
        <v>0</v>
      </c>
      <c r="AL66" s="21">
        <f t="shared" si="22"/>
        <v>0</v>
      </c>
      <c r="AM66" s="21">
        <f t="shared" si="23"/>
        <v>0</v>
      </c>
      <c r="AN66" s="21">
        <f t="shared" si="23"/>
        <v>0</v>
      </c>
      <c r="AO66" s="21">
        <f t="shared" si="23"/>
        <v>0</v>
      </c>
    </row>
    <row r="67" spans="1:41" ht="15.75" hidden="1" outlineLevel="1" x14ac:dyDescent="0.25">
      <c r="A67" s="19">
        <f t="shared" si="17"/>
        <v>23</v>
      </c>
      <c r="B67" s="28">
        <f t="shared" si="19"/>
        <v>0</v>
      </c>
      <c r="C67" s="29">
        <f t="shared" si="19"/>
        <v>0</v>
      </c>
      <c r="D67" s="21">
        <f t="shared" si="12"/>
        <v>0</v>
      </c>
      <c r="E67" s="3">
        <f>IF(D67&gt;0,RANK(D67,$D$45:$D$83),реглист!$C$88+1)</f>
        <v>23</v>
      </c>
      <c r="F67" s="20">
        <f t="shared" si="18"/>
        <v>0</v>
      </c>
      <c r="G67" s="20">
        <f t="shared" si="18"/>
        <v>0</v>
      </c>
      <c r="H67" s="20">
        <f t="shared" si="18"/>
        <v>0</v>
      </c>
      <c r="I67" s="20">
        <f t="shared" si="18"/>
        <v>0</v>
      </c>
      <c r="J67" s="21">
        <f t="shared" si="18"/>
        <v>0</v>
      </c>
      <c r="K67" s="21">
        <f t="shared" si="18"/>
        <v>0</v>
      </c>
      <c r="L67" s="21">
        <f t="shared" si="18"/>
        <v>0</v>
      </c>
      <c r="M67" s="20">
        <f t="shared" si="18"/>
        <v>0</v>
      </c>
      <c r="N67" s="20">
        <f t="shared" si="18"/>
        <v>0</v>
      </c>
      <c r="O67" s="20">
        <f t="shared" si="18"/>
        <v>0</v>
      </c>
      <c r="P67" s="21">
        <f t="shared" si="18"/>
        <v>0</v>
      </c>
      <c r="Q67" s="21">
        <f t="shared" si="18"/>
        <v>0</v>
      </c>
      <c r="R67" s="21">
        <f t="shared" si="18"/>
        <v>0</v>
      </c>
      <c r="S67" s="21">
        <f t="shared" si="18"/>
        <v>0</v>
      </c>
      <c r="T67" s="21">
        <f t="shared" si="18"/>
        <v>0</v>
      </c>
      <c r="U67" s="21">
        <f t="shared" si="20"/>
        <v>0</v>
      </c>
      <c r="V67" s="21">
        <f t="shared" si="20"/>
        <v>0</v>
      </c>
      <c r="W67" s="21">
        <f t="shared" si="20"/>
        <v>0</v>
      </c>
      <c r="X67" s="21">
        <f t="shared" si="20"/>
        <v>0</v>
      </c>
      <c r="Y67" s="21">
        <f t="shared" si="20"/>
        <v>0</v>
      </c>
      <c r="Z67" s="21">
        <f t="shared" si="20"/>
        <v>0</v>
      </c>
      <c r="AA67" s="21">
        <f t="shared" si="21"/>
        <v>0</v>
      </c>
      <c r="AB67" s="21">
        <f t="shared" si="21"/>
        <v>0</v>
      </c>
      <c r="AC67" s="21">
        <f t="shared" si="21"/>
        <v>0</v>
      </c>
      <c r="AD67" s="21">
        <f t="shared" si="22"/>
        <v>0</v>
      </c>
      <c r="AE67" s="21">
        <f t="shared" si="22"/>
        <v>0</v>
      </c>
      <c r="AF67" s="21">
        <f t="shared" si="22"/>
        <v>0</v>
      </c>
      <c r="AG67" s="21">
        <f t="shared" si="22"/>
        <v>0</v>
      </c>
      <c r="AH67" s="21">
        <f t="shared" si="22"/>
        <v>0</v>
      </c>
      <c r="AI67" s="21">
        <f t="shared" si="22"/>
        <v>0</v>
      </c>
      <c r="AJ67" s="21">
        <f t="shared" si="22"/>
        <v>0</v>
      </c>
      <c r="AK67" s="21">
        <f t="shared" si="22"/>
        <v>0</v>
      </c>
      <c r="AL67" s="21">
        <f t="shared" si="22"/>
        <v>0</v>
      </c>
      <c r="AM67" s="21">
        <f t="shared" si="23"/>
        <v>0</v>
      </c>
      <c r="AN67" s="21">
        <f t="shared" si="23"/>
        <v>0</v>
      </c>
      <c r="AO67" s="21">
        <f t="shared" si="23"/>
        <v>0</v>
      </c>
    </row>
    <row r="68" spans="1:41" ht="15.75" hidden="1" outlineLevel="1" x14ac:dyDescent="0.25">
      <c r="A68" s="19">
        <f t="shared" si="17"/>
        <v>24</v>
      </c>
      <c r="B68" s="28">
        <f t="shared" si="19"/>
        <v>0</v>
      </c>
      <c r="C68" s="29">
        <f t="shared" si="19"/>
        <v>0</v>
      </c>
      <c r="D68" s="21">
        <f t="shared" si="12"/>
        <v>0</v>
      </c>
      <c r="E68" s="3">
        <f>IF(D68&gt;0,RANK(D68,$D$45:$D$83),реглист!$C$88+1)</f>
        <v>23</v>
      </c>
      <c r="F68" s="20">
        <f t="shared" si="18"/>
        <v>0</v>
      </c>
      <c r="G68" s="20">
        <f t="shared" si="18"/>
        <v>0</v>
      </c>
      <c r="H68" s="20">
        <f t="shared" si="18"/>
        <v>0</v>
      </c>
      <c r="I68" s="20">
        <f t="shared" si="18"/>
        <v>0</v>
      </c>
      <c r="J68" s="21">
        <f t="shared" si="18"/>
        <v>0</v>
      </c>
      <c r="K68" s="21">
        <f t="shared" si="18"/>
        <v>0</v>
      </c>
      <c r="L68" s="21">
        <f t="shared" si="18"/>
        <v>0</v>
      </c>
      <c r="M68" s="20">
        <f t="shared" si="18"/>
        <v>0</v>
      </c>
      <c r="N68" s="20">
        <f t="shared" si="18"/>
        <v>0</v>
      </c>
      <c r="O68" s="20">
        <f t="shared" si="18"/>
        <v>0</v>
      </c>
      <c r="P68" s="21">
        <f t="shared" si="18"/>
        <v>0</v>
      </c>
      <c r="Q68" s="21">
        <f t="shared" si="18"/>
        <v>0</v>
      </c>
      <c r="R68" s="21">
        <f t="shared" si="18"/>
        <v>0</v>
      </c>
      <c r="S68" s="21">
        <f t="shared" si="18"/>
        <v>0</v>
      </c>
      <c r="T68" s="21">
        <f t="shared" si="18"/>
        <v>0</v>
      </c>
      <c r="U68" s="21">
        <f t="shared" si="20"/>
        <v>0</v>
      </c>
      <c r="V68" s="21">
        <f t="shared" si="20"/>
        <v>0</v>
      </c>
      <c r="W68" s="21">
        <f t="shared" si="20"/>
        <v>0</v>
      </c>
      <c r="X68" s="21">
        <f t="shared" si="20"/>
        <v>0</v>
      </c>
      <c r="Y68" s="21">
        <f t="shared" si="20"/>
        <v>0</v>
      </c>
      <c r="Z68" s="21">
        <f t="shared" si="20"/>
        <v>0</v>
      </c>
      <c r="AA68" s="21">
        <f t="shared" si="21"/>
        <v>0</v>
      </c>
      <c r="AB68" s="21">
        <f t="shared" si="21"/>
        <v>0</v>
      </c>
      <c r="AC68" s="21">
        <f t="shared" si="21"/>
        <v>0</v>
      </c>
      <c r="AD68" s="21">
        <f t="shared" si="22"/>
        <v>0</v>
      </c>
      <c r="AE68" s="21">
        <f t="shared" si="22"/>
        <v>0</v>
      </c>
      <c r="AF68" s="21">
        <f t="shared" si="22"/>
        <v>0</v>
      </c>
      <c r="AG68" s="21">
        <f t="shared" si="22"/>
        <v>0</v>
      </c>
      <c r="AH68" s="21">
        <f t="shared" si="22"/>
        <v>0</v>
      </c>
      <c r="AI68" s="21">
        <f t="shared" si="22"/>
        <v>0</v>
      </c>
      <c r="AJ68" s="21">
        <f t="shared" si="22"/>
        <v>0</v>
      </c>
      <c r="AK68" s="21">
        <f t="shared" si="22"/>
        <v>0</v>
      </c>
      <c r="AL68" s="21">
        <f t="shared" si="22"/>
        <v>0</v>
      </c>
      <c r="AM68" s="21">
        <f t="shared" si="23"/>
        <v>0</v>
      </c>
      <c r="AN68" s="21">
        <f t="shared" si="23"/>
        <v>0</v>
      </c>
      <c r="AO68" s="21">
        <f t="shared" si="23"/>
        <v>0</v>
      </c>
    </row>
    <row r="69" spans="1:41" ht="15.75" hidden="1" outlineLevel="1" x14ac:dyDescent="0.25">
      <c r="A69" s="19">
        <f t="shared" si="17"/>
        <v>25</v>
      </c>
      <c r="B69" s="28">
        <f t="shared" si="19"/>
        <v>0</v>
      </c>
      <c r="C69" s="29">
        <f t="shared" si="19"/>
        <v>0</v>
      </c>
      <c r="D69" s="21">
        <f t="shared" si="12"/>
        <v>0</v>
      </c>
      <c r="E69" s="3">
        <f>IF(D69&gt;0,RANK(D69,$D$45:$D$83),реглист!$C$88+1)</f>
        <v>23</v>
      </c>
      <c r="F69" s="20">
        <f t="shared" si="18"/>
        <v>0</v>
      </c>
      <c r="G69" s="20">
        <f t="shared" si="18"/>
        <v>0</v>
      </c>
      <c r="H69" s="20">
        <f t="shared" si="18"/>
        <v>0</v>
      </c>
      <c r="I69" s="20">
        <f t="shared" si="18"/>
        <v>0</v>
      </c>
      <c r="J69" s="21">
        <f t="shared" si="18"/>
        <v>0</v>
      </c>
      <c r="K69" s="21">
        <f t="shared" si="18"/>
        <v>0</v>
      </c>
      <c r="L69" s="21">
        <f t="shared" si="18"/>
        <v>0</v>
      </c>
      <c r="M69" s="20">
        <f t="shared" si="18"/>
        <v>0</v>
      </c>
      <c r="N69" s="20">
        <f t="shared" si="18"/>
        <v>0</v>
      </c>
      <c r="O69" s="20">
        <f t="shared" si="18"/>
        <v>0</v>
      </c>
      <c r="P69" s="21">
        <f t="shared" si="18"/>
        <v>0</v>
      </c>
      <c r="Q69" s="21">
        <f t="shared" si="18"/>
        <v>0</v>
      </c>
      <c r="R69" s="21">
        <f t="shared" si="18"/>
        <v>0</v>
      </c>
      <c r="S69" s="21">
        <f t="shared" si="18"/>
        <v>0</v>
      </c>
      <c r="T69" s="21">
        <f t="shared" si="18"/>
        <v>0</v>
      </c>
      <c r="U69" s="21">
        <f t="shared" si="20"/>
        <v>0</v>
      </c>
      <c r="V69" s="21">
        <f t="shared" si="20"/>
        <v>0</v>
      </c>
      <c r="W69" s="21">
        <f t="shared" si="20"/>
        <v>0</v>
      </c>
      <c r="X69" s="21">
        <f t="shared" si="20"/>
        <v>0</v>
      </c>
      <c r="Y69" s="21">
        <f t="shared" si="20"/>
        <v>0</v>
      </c>
      <c r="Z69" s="21">
        <f t="shared" si="20"/>
        <v>0</v>
      </c>
      <c r="AA69" s="21">
        <f t="shared" si="21"/>
        <v>0</v>
      </c>
      <c r="AB69" s="21">
        <f t="shared" si="21"/>
        <v>0</v>
      </c>
      <c r="AC69" s="21">
        <f t="shared" si="21"/>
        <v>0</v>
      </c>
      <c r="AD69" s="21">
        <f t="shared" si="22"/>
        <v>0</v>
      </c>
      <c r="AE69" s="21">
        <f t="shared" si="22"/>
        <v>0</v>
      </c>
      <c r="AF69" s="21">
        <f t="shared" si="22"/>
        <v>0</v>
      </c>
      <c r="AG69" s="21">
        <f t="shared" si="22"/>
        <v>0</v>
      </c>
      <c r="AH69" s="21">
        <f t="shared" si="22"/>
        <v>0</v>
      </c>
      <c r="AI69" s="21">
        <f t="shared" si="22"/>
        <v>0</v>
      </c>
      <c r="AJ69" s="21">
        <f t="shared" si="22"/>
        <v>0</v>
      </c>
      <c r="AK69" s="21">
        <f t="shared" si="22"/>
        <v>0</v>
      </c>
      <c r="AL69" s="21">
        <f t="shared" si="22"/>
        <v>0</v>
      </c>
      <c r="AM69" s="21">
        <f t="shared" si="23"/>
        <v>0</v>
      </c>
      <c r="AN69" s="21">
        <f t="shared" si="23"/>
        <v>0</v>
      </c>
      <c r="AO69" s="21">
        <f t="shared" si="23"/>
        <v>0</v>
      </c>
    </row>
    <row r="70" spans="1:41" ht="15.75" hidden="1" outlineLevel="1" x14ac:dyDescent="0.25">
      <c r="A70" s="19">
        <f t="shared" si="17"/>
        <v>26</v>
      </c>
      <c r="B70" s="28">
        <f t="shared" si="19"/>
        <v>0</v>
      </c>
      <c r="C70" s="29">
        <f t="shared" si="19"/>
        <v>0</v>
      </c>
      <c r="D70" s="21">
        <f t="shared" si="12"/>
        <v>0</v>
      </c>
      <c r="E70" s="3">
        <f>IF(D70&gt;0,RANK(D70,$D$45:$D$83),реглист!$C$88+1)</f>
        <v>23</v>
      </c>
      <c r="F70" s="20">
        <f t="shared" si="18"/>
        <v>0</v>
      </c>
      <c r="G70" s="20">
        <f t="shared" si="18"/>
        <v>0</v>
      </c>
      <c r="H70" s="20">
        <f t="shared" si="18"/>
        <v>0</v>
      </c>
      <c r="I70" s="20">
        <f t="shared" si="18"/>
        <v>0</v>
      </c>
      <c r="J70" s="21">
        <f t="shared" si="18"/>
        <v>0</v>
      </c>
      <c r="K70" s="21">
        <f t="shared" si="18"/>
        <v>0</v>
      </c>
      <c r="L70" s="21">
        <f t="shared" si="18"/>
        <v>0</v>
      </c>
      <c r="M70" s="20">
        <f t="shared" si="18"/>
        <v>0</v>
      </c>
      <c r="N70" s="20">
        <f t="shared" si="18"/>
        <v>0</v>
      </c>
      <c r="O70" s="20">
        <f t="shared" si="18"/>
        <v>0</v>
      </c>
      <c r="P70" s="21">
        <f t="shared" si="18"/>
        <v>0</v>
      </c>
      <c r="Q70" s="21">
        <f t="shared" si="18"/>
        <v>0</v>
      </c>
      <c r="R70" s="21">
        <f t="shared" si="18"/>
        <v>0</v>
      </c>
      <c r="S70" s="21">
        <f t="shared" si="18"/>
        <v>0</v>
      </c>
      <c r="T70" s="21">
        <f t="shared" si="18"/>
        <v>0</v>
      </c>
      <c r="U70" s="21">
        <f t="shared" si="20"/>
        <v>0</v>
      </c>
      <c r="V70" s="21">
        <f t="shared" si="20"/>
        <v>0</v>
      </c>
      <c r="W70" s="21">
        <f t="shared" si="20"/>
        <v>0</v>
      </c>
      <c r="X70" s="21">
        <f t="shared" si="20"/>
        <v>0</v>
      </c>
      <c r="Y70" s="21">
        <f t="shared" si="20"/>
        <v>0</v>
      </c>
      <c r="Z70" s="21">
        <f t="shared" si="20"/>
        <v>0</v>
      </c>
      <c r="AA70" s="21">
        <f t="shared" si="21"/>
        <v>0</v>
      </c>
      <c r="AB70" s="21">
        <f t="shared" si="21"/>
        <v>0</v>
      </c>
      <c r="AC70" s="21">
        <f t="shared" si="21"/>
        <v>0</v>
      </c>
      <c r="AD70" s="21">
        <f t="shared" si="22"/>
        <v>0</v>
      </c>
      <c r="AE70" s="21">
        <f t="shared" si="22"/>
        <v>0</v>
      </c>
      <c r="AF70" s="21">
        <f t="shared" si="22"/>
        <v>0</v>
      </c>
      <c r="AG70" s="21">
        <f t="shared" si="22"/>
        <v>0</v>
      </c>
      <c r="AH70" s="21">
        <f t="shared" si="22"/>
        <v>0</v>
      </c>
      <c r="AI70" s="21">
        <f t="shared" si="22"/>
        <v>0</v>
      </c>
      <c r="AJ70" s="21">
        <f t="shared" si="22"/>
        <v>0</v>
      </c>
      <c r="AK70" s="21">
        <f t="shared" si="22"/>
        <v>0</v>
      </c>
      <c r="AL70" s="21">
        <f t="shared" si="22"/>
        <v>0</v>
      </c>
      <c r="AM70" s="21">
        <f t="shared" si="23"/>
        <v>0</v>
      </c>
      <c r="AN70" s="21">
        <f t="shared" si="23"/>
        <v>0</v>
      </c>
      <c r="AO70" s="21">
        <f t="shared" si="23"/>
        <v>0</v>
      </c>
    </row>
    <row r="71" spans="1:41" ht="15.75" hidden="1" outlineLevel="1" x14ac:dyDescent="0.25">
      <c r="A71" s="19">
        <f t="shared" si="17"/>
        <v>27</v>
      </c>
      <c r="B71" s="28">
        <f t="shared" si="19"/>
        <v>0</v>
      </c>
      <c r="C71" s="29">
        <f t="shared" si="19"/>
        <v>0</v>
      </c>
      <c r="D71" s="21">
        <f t="shared" si="12"/>
        <v>0</v>
      </c>
      <c r="E71" s="3">
        <f>IF(D71&gt;0,RANK(D71,$D$45:$D$83),реглист!$C$88+1)</f>
        <v>23</v>
      </c>
      <c r="F71" s="20">
        <f t="shared" si="18"/>
        <v>0</v>
      </c>
      <c r="G71" s="20">
        <f t="shared" si="18"/>
        <v>0</v>
      </c>
      <c r="H71" s="20">
        <f t="shared" si="18"/>
        <v>0</v>
      </c>
      <c r="I71" s="20">
        <f t="shared" si="18"/>
        <v>0</v>
      </c>
      <c r="J71" s="21">
        <f t="shared" si="18"/>
        <v>0</v>
      </c>
      <c r="K71" s="21">
        <f t="shared" si="18"/>
        <v>0</v>
      </c>
      <c r="L71" s="21">
        <f t="shared" si="18"/>
        <v>0</v>
      </c>
      <c r="M71" s="20">
        <f t="shared" si="18"/>
        <v>0</v>
      </c>
      <c r="N71" s="20">
        <f t="shared" si="18"/>
        <v>0</v>
      </c>
      <c r="O71" s="20">
        <f t="shared" si="18"/>
        <v>0</v>
      </c>
      <c r="P71" s="21">
        <f t="shared" si="18"/>
        <v>0</v>
      </c>
      <c r="Q71" s="21">
        <f t="shared" si="18"/>
        <v>0</v>
      </c>
      <c r="R71" s="21">
        <f t="shared" si="18"/>
        <v>0</v>
      </c>
      <c r="S71" s="21">
        <f t="shared" si="18"/>
        <v>0</v>
      </c>
      <c r="T71" s="21">
        <f t="shared" si="18"/>
        <v>0</v>
      </c>
      <c r="U71" s="21">
        <f t="shared" si="20"/>
        <v>0</v>
      </c>
      <c r="V71" s="21">
        <f t="shared" si="20"/>
        <v>0</v>
      </c>
      <c r="W71" s="21">
        <f t="shared" si="20"/>
        <v>0</v>
      </c>
      <c r="X71" s="21">
        <f t="shared" si="20"/>
        <v>0</v>
      </c>
      <c r="Y71" s="21">
        <f t="shared" si="20"/>
        <v>0</v>
      </c>
      <c r="Z71" s="21">
        <f t="shared" si="20"/>
        <v>0</v>
      </c>
      <c r="AA71" s="21">
        <f t="shared" si="21"/>
        <v>0</v>
      </c>
      <c r="AB71" s="21">
        <f t="shared" si="21"/>
        <v>0</v>
      </c>
      <c r="AC71" s="21">
        <f t="shared" si="21"/>
        <v>0</v>
      </c>
      <c r="AD71" s="21">
        <f t="shared" si="22"/>
        <v>0</v>
      </c>
      <c r="AE71" s="21">
        <f t="shared" si="22"/>
        <v>0</v>
      </c>
      <c r="AF71" s="21">
        <f t="shared" si="22"/>
        <v>0</v>
      </c>
      <c r="AG71" s="21">
        <f t="shared" si="22"/>
        <v>0</v>
      </c>
      <c r="AH71" s="21">
        <f t="shared" si="22"/>
        <v>0</v>
      </c>
      <c r="AI71" s="21">
        <f t="shared" si="22"/>
        <v>0</v>
      </c>
      <c r="AJ71" s="21">
        <f t="shared" si="22"/>
        <v>0</v>
      </c>
      <c r="AK71" s="21">
        <f t="shared" si="22"/>
        <v>0</v>
      </c>
      <c r="AL71" s="21">
        <f t="shared" si="22"/>
        <v>0</v>
      </c>
      <c r="AM71" s="21">
        <f t="shared" si="23"/>
        <v>0</v>
      </c>
      <c r="AN71" s="21">
        <f t="shared" si="23"/>
        <v>0</v>
      </c>
      <c r="AO71" s="21">
        <f t="shared" si="23"/>
        <v>0</v>
      </c>
    </row>
    <row r="72" spans="1:41" ht="15.75" hidden="1" outlineLevel="1" x14ac:dyDescent="0.25">
      <c r="A72" s="19">
        <f t="shared" si="17"/>
        <v>28</v>
      </c>
      <c r="B72" s="28">
        <f t="shared" si="19"/>
        <v>0</v>
      </c>
      <c r="C72" s="29">
        <f t="shared" si="19"/>
        <v>0</v>
      </c>
      <c r="D72" s="21">
        <f t="shared" si="12"/>
        <v>0</v>
      </c>
      <c r="E72" s="3">
        <f>IF(D72&gt;0,RANK(D72,$D$45:$D$83),реглист!$C$88+1)</f>
        <v>23</v>
      </c>
      <c r="F72" s="20">
        <f t="shared" si="18"/>
        <v>0</v>
      </c>
      <c r="G72" s="20">
        <f t="shared" si="18"/>
        <v>0</v>
      </c>
      <c r="H72" s="20">
        <f t="shared" si="18"/>
        <v>0</v>
      </c>
      <c r="I72" s="20">
        <f t="shared" si="18"/>
        <v>0</v>
      </c>
      <c r="J72" s="21">
        <f t="shared" si="18"/>
        <v>0</v>
      </c>
      <c r="K72" s="21">
        <f t="shared" si="18"/>
        <v>0</v>
      </c>
      <c r="L72" s="21">
        <f t="shared" si="18"/>
        <v>0</v>
      </c>
      <c r="M72" s="20">
        <f t="shared" si="18"/>
        <v>0</v>
      </c>
      <c r="N72" s="20">
        <f t="shared" si="18"/>
        <v>0</v>
      </c>
      <c r="O72" s="20">
        <f t="shared" si="18"/>
        <v>0</v>
      </c>
      <c r="P72" s="21">
        <f t="shared" si="18"/>
        <v>0</v>
      </c>
      <c r="Q72" s="21">
        <f t="shared" si="18"/>
        <v>0</v>
      </c>
      <c r="R72" s="21">
        <f t="shared" si="18"/>
        <v>0</v>
      </c>
      <c r="S72" s="21">
        <f t="shared" si="18"/>
        <v>0</v>
      </c>
      <c r="T72" s="21">
        <f t="shared" si="18"/>
        <v>0</v>
      </c>
      <c r="U72" s="21">
        <f t="shared" si="20"/>
        <v>0</v>
      </c>
      <c r="V72" s="21">
        <f t="shared" si="20"/>
        <v>0</v>
      </c>
      <c r="W72" s="21">
        <f t="shared" si="20"/>
        <v>0</v>
      </c>
      <c r="X72" s="21">
        <f t="shared" si="20"/>
        <v>0</v>
      </c>
      <c r="Y72" s="21">
        <f t="shared" si="20"/>
        <v>0</v>
      </c>
      <c r="Z72" s="21">
        <f t="shared" si="20"/>
        <v>0</v>
      </c>
      <c r="AA72" s="21">
        <f t="shared" si="21"/>
        <v>0</v>
      </c>
      <c r="AB72" s="21">
        <f t="shared" si="21"/>
        <v>0</v>
      </c>
      <c r="AC72" s="21">
        <f t="shared" si="21"/>
        <v>0</v>
      </c>
      <c r="AD72" s="21">
        <f t="shared" si="22"/>
        <v>0</v>
      </c>
      <c r="AE72" s="21">
        <f t="shared" si="22"/>
        <v>0</v>
      </c>
      <c r="AF72" s="21">
        <f t="shared" si="22"/>
        <v>0</v>
      </c>
      <c r="AG72" s="21">
        <f t="shared" si="22"/>
        <v>0</v>
      </c>
      <c r="AH72" s="21">
        <f t="shared" si="22"/>
        <v>0</v>
      </c>
      <c r="AI72" s="21">
        <f t="shared" si="22"/>
        <v>0</v>
      </c>
      <c r="AJ72" s="21">
        <f t="shared" si="22"/>
        <v>0</v>
      </c>
      <c r="AK72" s="21">
        <f t="shared" si="22"/>
        <v>0</v>
      </c>
      <c r="AL72" s="21">
        <f t="shared" si="22"/>
        <v>0</v>
      </c>
      <c r="AM72" s="21">
        <f t="shared" si="23"/>
        <v>0</v>
      </c>
      <c r="AN72" s="21">
        <f t="shared" si="23"/>
        <v>0</v>
      </c>
      <c r="AO72" s="21">
        <f t="shared" si="23"/>
        <v>0</v>
      </c>
    </row>
    <row r="73" spans="1:41" ht="15.75" hidden="1" outlineLevel="1" x14ac:dyDescent="0.25">
      <c r="A73" s="19">
        <f t="shared" si="17"/>
        <v>29</v>
      </c>
      <c r="B73" s="28">
        <f t="shared" si="19"/>
        <v>0</v>
      </c>
      <c r="C73" s="29">
        <f t="shared" si="19"/>
        <v>0</v>
      </c>
      <c r="D73" s="21">
        <f t="shared" si="12"/>
        <v>0</v>
      </c>
      <c r="E73" s="3">
        <f>IF(D73&gt;0,RANK(D73,$D$45:$D$83),реглист!$C$88+1)</f>
        <v>23</v>
      </c>
      <c r="F73" s="20">
        <f t="shared" si="18"/>
        <v>0</v>
      </c>
      <c r="G73" s="20">
        <f t="shared" si="18"/>
        <v>0</v>
      </c>
      <c r="H73" s="20">
        <f t="shared" si="18"/>
        <v>0</v>
      </c>
      <c r="I73" s="20">
        <f t="shared" si="18"/>
        <v>0</v>
      </c>
      <c r="J73" s="21">
        <f t="shared" si="18"/>
        <v>0</v>
      </c>
      <c r="K73" s="21">
        <f t="shared" si="18"/>
        <v>0</v>
      </c>
      <c r="L73" s="21">
        <f t="shared" si="18"/>
        <v>0</v>
      </c>
      <c r="M73" s="20">
        <f t="shared" si="18"/>
        <v>0</v>
      </c>
      <c r="N73" s="20">
        <f t="shared" si="18"/>
        <v>0</v>
      </c>
      <c r="O73" s="20">
        <f t="shared" si="18"/>
        <v>0</v>
      </c>
      <c r="P73" s="21">
        <f t="shared" si="18"/>
        <v>0</v>
      </c>
      <c r="Q73" s="21">
        <f t="shared" si="18"/>
        <v>0</v>
      </c>
      <c r="R73" s="21">
        <f t="shared" si="18"/>
        <v>0</v>
      </c>
      <c r="S73" s="21">
        <f t="shared" si="18"/>
        <v>0</v>
      </c>
      <c r="T73" s="21">
        <f t="shared" si="18"/>
        <v>0</v>
      </c>
      <c r="U73" s="21">
        <f t="shared" si="20"/>
        <v>0</v>
      </c>
      <c r="V73" s="21">
        <f t="shared" si="20"/>
        <v>0</v>
      </c>
      <c r="W73" s="21">
        <f t="shared" si="20"/>
        <v>0</v>
      </c>
      <c r="X73" s="21">
        <f t="shared" si="20"/>
        <v>0</v>
      </c>
      <c r="Y73" s="21">
        <f t="shared" si="20"/>
        <v>0</v>
      </c>
      <c r="Z73" s="21">
        <f t="shared" si="20"/>
        <v>0</v>
      </c>
      <c r="AA73" s="21">
        <f t="shared" si="21"/>
        <v>0</v>
      </c>
      <c r="AB73" s="21">
        <f t="shared" si="21"/>
        <v>0</v>
      </c>
      <c r="AC73" s="21">
        <f t="shared" si="21"/>
        <v>0</v>
      </c>
      <c r="AD73" s="21">
        <f t="shared" si="22"/>
        <v>0</v>
      </c>
      <c r="AE73" s="21">
        <f t="shared" si="22"/>
        <v>0</v>
      </c>
      <c r="AF73" s="21">
        <f t="shared" si="22"/>
        <v>0</v>
      </c>
      <c r="AG73" s="21">
        <f t="shared" si="22"/>
        <v>0</v>
      </c>
      <c r="AH73" s="21">
        <f t="shared" si="22"/>
        <v>0</v>
      </c>
      <c r="AI73" s="21">
        <f t="shared" si="22"/>
        <v>0</v>
      </c>
      <c r="AJ73" s="21">
        <f t="shared" si="22"/>
        <v>0</v>
      </c>
      <c r="AK73" s="21">
        <f t="shared" si="22"/>
        <v>0</v>
      </c>
      <c r="AL73" s="21">
        <f t="shared" si="22"/>
        <v>0</v>
      </c>
      <c r="AM73" s="21">
        <f t="shared" si="23"/>
        <v>0</v>
      </c>
      <c r="AN73" s="21">
        <f t="shared" si="23"/>
        <v>0</v>
      </c>
      <c r="AO73" s="21">
        <f t="shared" si="23"/>
        <v>0</v>
      </c>
    </row>
    <row r="74" spans="1:41" ht="15.75" hidden="1" outlineLevel="1" x14ac:dyDescent="0.25">
      <c r="A74" s="19">
        <f t="shared" si="17"/>
        <v>30</v>
      </c>
      <c r="B74" s="28">
        <f t="shared" si="19"/>
        <v>0</v>
      </c>
      <c r="C74" s="29">
        <f t="shared" si="19"/>
        <v>0</v>
      </c>
      <c r="D74" s="21">
        <f t="shared" si="12"/>
        <v>0</v>
      </c>
      <c r="E74" s="3">
        <f>IF(D74&gt;0,RANK(D74,$D$45:$D$83),реглист!$C$88+1)</f>
        <v>23</v>
      </c>
      <c r="F74" s="20">
        <f t="shared" si="18"/>
        <v>0</v>
      </c>
      <c r="G74" s="20">
        <f t="shared" si="18"/>
        <v>0</v>
      </c>
      <c r="H74" s="20">
        <f t="shared" si="18"/>
        <v>0</v>
      </c>
      <c r="I74" s="20">
        <f t="shared" si="18"/>
        <v>0</v>
      </c>
      <c r="J74" s="21">
        <f t="shared" si="18"/>
        <v>0</v>
      </c>
      <c r="K74" s="21">
        <f t="shared" si="18"/>
        <v>0</v>
      </c>
      <c r="L74" s="21">
        <f t="shared" si="18"/>
        <v>0</v>
      </c>
      <c r="M74" s="20">
        <f t="shared" si="18"/>
        <v>0</v>
      </c>
      <c r="N74" s="20">
        <f t="shared" si="18"/>
        <v>0</v>
      </c>
      <c r="O74" s="20">
        <f t="shared" si="18"/>
        <v>0</v>
      </c>
      <c r="P74" s="21">
        <f t="shared" si="18"/>
        <v>0</v>
      </c>
      <c r="Q74" s="21">
        <f t="shared" si="18"/>
        <v>0</v>
      </c>
      <c r="R74" s="21">
        <f t="shared" si="18"/>
        <v>0</v>
      </c>
      <c r="S74" s="21">
        <f t="shared" si="18"/>
        <v>0</v>
      </c>
      <c r="T74" s="21">
        <f t="shared" si="18"/>
        <v>0</v>
      </c>
      <c r="U74" s="21">
        <f t="shared" si="20"/>
        <v>0</v>
      </c>
      <c r="V74" s="21">
        <f t="shared" si="20"/>
        <v>0</v>
      </c>
      <c r="W74" s="21">
        <f t="shared" si="20"/>
        <v>0</v>
      </c>
      <c r="X74" s="21">
        <f t="shared" si="20"/>
        <v>0</v>
      </c>
      <c r="Y74" s="21">
        <f t="shared" si="20"/>
        <v>0</v>
      </c>
      <c r="Z74" s="21">
        <f t="shared" si="20"/>
        <v>0</v>
      </c>
      <c r="AA74" s="21">
        <f t="shared" si="21"/>
        <v>0</v>
      </c>
      <c r="AB74" s="21">
        <f t="shared" si="21"/>
        <v>0</v>
      </c>
      <c r="AC74" s="21">
        <f t="shared" si="21"/>
        <v>0</v>
      </c>
      <c r="AD74" s="21">
        <f t="shared" si="22"/>
        <v>0</v>
      </c>
      <c r="AE74" s="21">
        <f t="shared" si="22"/>
        <v>0</v>
      </c>
      <c r="AF74" s="21">
        <f t="shared" si="22"/>
        <v>0</v>
      </c>
      <c r="AG74" s="21">
        <f t="shared" si="22"/>
        <v>0</v>
      </c>
      <c r="AH74" s="21">
        <f t="shared" si="22"/>
        <v>0</v>
      </c>
      <c r="AI74" s="21">
        <f t="shared" si="22"/>
        <v>0</v>
      </c>
      <c r="AJ74" s="21">
        <f t="shared" si="22"/>
        <v>0</v>
      </c>
      <c r="AK74" s="21">
        <f t="shared" si="22"/>
        <v>0</v>
      </c>
      <c r="AL74" s="21">
        <f t="shared" si="22"/>
        <v>0</v>
      </c>
      <c r="AM74" s="21">
        <f t="shared" si="23"/>
        <v>0</v>
      </c>
      <c r="AN74" s="21">
        <f t="shared" si="23"/>
        <v>0</v>
      </c>
      <c r="AO74" s="21">
        <f t="shared" si="23"/>
        <v>0</v>
      </c>
    </row>
    <row r="75" spans="1:41" ht="15.75" hidden="1" outlineLevel="1" x14ac:dyDescent="0.25">
      <c r="A75" s="19">
        <f t="shared" si="17"/>
        <v>31</v>
      </c>
      <c r="B75" s="28">
        <f t="shared" si="19"/>
        <v>0</v>
      </c>
      <c r="C75" s="29">
        <f t="shared" si="19"/>
        <v>0</v>
      </c>
      <c r="D75" s="21">
        <f t="shared" si="12"/>
        <v>0</v>
      </c>
      <c r="E75" s="3">
        <f>IF(D75&gt;0,RANK(D75,$D$45:$D$83),реглист!$C$88+1)</f>
        <v>23</v>
      </c>
      <c r="F75" s="20">
        <f t="shared" si="18"/>
        <v>0</v>
      </c>
      <c r="G75" s="20">
        <f t="shared" si="18"/>
        <v>0</v>
      </c>
      <c r="H75" s="20">
        <f t="shared" si="18"/>
        <v>0</v>
      </c>
      <c r="I75" s="20">
        <f t="shared" si="18"/>
        <v>0</v>
      </c>
      <c r="J75" s="21">
        <f t="shared" si="18"/>
        <v>0</v>
      </c>
      <c r="K75" s="21">
        <f t="shared" si="18"/>
        <v>0</v>
      </c>
      <c r="L75" s="21">
        <f t="shared" si="18"/>
        <v>0</v>
      </c>
      <c r="M75" s="20">
        <f t="shared" si="18"/>
        <v>0</v>
      </c>
      <c r="N75" s="20">
        <f t="shared" si="18"/>
        <v>0</v>
      </c>
      <c r="O75" s="20">
        <f t="shared" si="18"/>
        <v>0</v>
      </c>
      <c r="P75" s="21">
        <f t="shared" si="18"/>
        <v>0</v>
      </c>
      <c r="Q75" s="21">
        <f t="shared" si="18"/>
        <v>0</v>
      </c>
      <c r="R75" s="21">
        <f t="shared" si="18"/>
        <v>0</v>
      </c>
      <c r="S75" s="21">
        <f t="shared" si="18"/>
        <v>0</v>
      </c>
      <c r="T75" s="21">
        <f t="shared" si="18"/>
        <v>0</v>
      </c>
      <c r="U75" s="21">
        <f t="shared" si="20"/>
        <v>0</v>
      </c>
      <c r="V75" s="21">
        <f t="shared" si="20"/>
        <v>0</v>
      </c>
      <c r="W75" s="21">
        <f t="shared" si="20"/>
        <v>0</v>
      </c>
      <c r="X75" s="21">
        <f t="shared" si="20"/>
        <v>0</v>
      </c>
      <c r="Y75" s="21">
        <f t="shared" si="20"/>
        <v>0</v>
      </c>
      <c r="Z75" s="21">
        <f t="shared" si="20"/>
        <v>0</v>
      </c>
      <c r="AA75" s="21">
        <f t="shared" si="21"/>
        <v>0</v>
      </c>
      <c r="AB75" s="21">
        <f t="shared" si="21"/>
        <v>0</v>
      </c>
      <c r="AC75" s="21">
        <f t="shared" si="21"/>
        <v>0</v>
      </c>
      <c r="AD75" s="21">
        <f t="shared" si="22"/>
        <v>0</v>
      </c>
      <c r="AE75" s="21">
        <f t="shared" si="22"/>
        <v>0</v>
      </c>
      <c r="AF75" s="21">
        <f t="shared" si="22"/>
        <v>0</v>
      </c>
      <c r="AG75" s="21">
        <f t="shared" si="22"/>
        <v>0</v>
      </c>
      <c r="AH75" s="21">
        <f t="shared" si="22"/>
        <v>0</v>
      </c>
      <c r="AI75" s="21">
        <f t="shared" si="22"/>
        <v>0</v>
      </c>
      <c r="AJ75" s="21">
        <f t="shared" si="22"/>
        <v>0</v>
      </c>
      <c r="AK75" s="21">
        <f t="shared" si="22"/>
        <v>0</v>
      </c>
      <c r="AL75" s="21">
        <f t="shared" si="22"/>
        <v>0</v>
      </c>
      <c r="AM75" s="21">
        <f t="shared" si="23"/>
        <v>0</v>
      </c>
      <c r="AN75" s="21">
        <f t="shared" si="23"/>
        <v>0</v>
      </c>
      <c r="AO75" s="21">
        <f t="shared" si="23"/>
        <v>0</v>
      </c>
    </row>
    <row r="76" spans="1:41" ht="15.75" hidden="1" outlineLevel="1" x14ac:dyDescent="0.25">
      <c r="A76" s="19">
        <f t="shared" si="17"/>
        <v>32</v>
      </c>
      <c r="B76" s="28">
        <f t="shared" si="19"/>
        <v>0</v>
      </c>
      <c r="C76" s="29">
        <f t="shared" si="19"/>
        <v>0</v>
      </c>
      <c r="D76" s="21">
        <f t="shared" si="12"/>
        <v>0</v>
      </c>
      <c r="E76" s="3">
        <f>IF(D76&gt;0,RANK(D76,$D$45:$D$83),реглист!$C$88+1)</f>
        <v>23</v>
      </c>
      <c r="F76" s="20">
        <f t="shared" si="18"/>
        <v>0</v>
      </c>
      <c r="G76" s="20">
        <f t="shared" si="18"/>
        <v>0</v>
      </c>
      <c r="H76" s="20">
        <f t="shared" si="18"/>
        <v>0</v>
      </c>
      <c r="I76" s="20">
        <f t="shared" si="18"/>
        <v>0</v>
      </c>
      <c r="J76" s="21">
        <f t="shared" si="18"/>
        <v>0</v>
      </c>
      <c r="K76" s="21">
        <f t="shared" si="18"/>
        <v>0</v>
      </c>
      <c r="L76" s="21">
        <f t="shared" si="18"/>
        <v>0</v>
      </c>
      <c r="M76" s="20">
        <f t="shared" si="18"/>
        <v>0</v>
      </c>
      <c r="N76" s="20">
        <f t="shared" si="18"/>
        <v>0</v>
      </c>
      <c r="O76" s="20">
        <f t="shared" si="18"/>
        <v>0</v>
      </c>
      <c r="P76" s="21">
        <f t="shared" si="18"/>
        <v>0</v>
      </c>
      <c r="Q76" s="21">
        <f t="shared" si="18"/>
        <v>0</v>
      </c>
      <c r="R76" s="21">
        <f t="shared" si="18"/>
        <v>0</v>
      </c>
      <c r="S76" s="21">
        <f t="shared" si="18"/>
        <v>0</v>
      </c>
      <c r="T76" s="21">
        <f t="shared" si="18"/>
        <v>0</v>
      </c>
      <c r="U76" s="21">
        <f t="shared" si="20"/>
        <v>0</v>
      </c>
      <c r="V76" s="21">
        <f t="shared" si="20"/>
        <v>0</v>
      </c>
      <c r="W76" s="21">
        <f t="shared" si="20"/>
        <v>0</v>
      </c>
      <c r="X76" s="21">
        <f t="shared" si="20"/>
        <v>0</v>
      </c>
      <c r="Y76" s="21">
        <f t="shared" si="20"/>
        <v>0</v>
      </c>
      <c r="Z76" s="21">
        <f t="shared" si="20"/>
        <v>0</v>
      </c>
      <c r="AA76" s="21">
        <f t="shared" si="21"/>
        <v>0</v>
      </c>
      <c r="AB76" s="21">
        <f t="shared" si="21"/>
        <v>0</v>
      </c>
      <c r="AC76" s="21">
        <f t="shared" si="21"/>
        <v>0</v>
      </c>
      <c r="AD76" s="21">
        <f t="shared" si="22"/>
        <v>0</v>
      </c>
      <c r="AE76" s="21">
        <f t="shared" si="22"/>
        <v>0</v>
      </c>
      <c r="AF76" s="21">
        <f t="shared" si="22"/>
        <v>0</v>
      </c>
      <c r="AG76" s="21">
        <f t="shared" si="22"/>
        <v>0</v>
      </c>
      <c r="AH76" s="21">
        <f t="shared" si="22"/>
        <v>0</v>
      </c>
      <c r="AI76" s="21">
        <f t="shared" si="22"/>
        <v>0</v>
      </c>
      <c r="AJ76" s="21">
        <f t="shared" si="22"/>
        <v>0</v>
      </c>
      <c r="AK76" s="21">
        <f t="shared" si="22"/>
        <v>0</v>
      </c>
      <c r="AL76" s="21">
        <f t="shared" si="22"/>
        <v>0</v>
      </c>
      <c r="AM76" s="21">
        <f t="shared" si="23"/>
        <v>0</v>
      </c>
      <c r="AN76" s="21">
        <f t="shared" si="23"/>
        <v>0</v>
      </c>
      <c r="AO76" s="21">
        <f t="shared" si="23"/>
        <v>0</v>
      </c>
    </row>
    <row r="77" spans="1:41" ht="15.75" hidden="1" outlineLevel="1" x14ac:dyDescent="0.25">
      <c r="A77" s="19">
        <f t="shared" si="17"/>
        <v>33</v>
      </c>
      <c r="B77" s="28">
        <f t="shared" si="19"/>
        <v>0</v>
      </c>
      <c r="C77" s="29">
        <f t="shared" si="19"/>
        <v>0</v>
      </c>
      <c r="D77" s="21">
        <f t="shared" si="12"/>
        <v>0</v>
      </c>
      <c r="E77" s="3">
        <f>IF(D77&gt;0,RANK(D77,$D$45:$D$83),реглист!$C$88+1)</f>
        <v>23</v>
      </c>
      <c r="F77" s="20">
        <f t="shared" ref="F77:T83" si="24">POWER(F35,2)</f>
        <v>0</v>
      </c>
      <c r="G77" s="20">
        <f t="shared" si="24"/>
        <v>0</v>
      </c>
      <c r="H77" s="20">
        <f t="shared" si="24"/>
        <v>0</v>
      </c>
      <c r="I77" s="20">
        <f t="shared" si="24"/>
        <v>0</v>
      </c>
      <c r="J77" s="21">
        <f t="shared" si="24"/>
        <v>0</v>
      </c>
      <c r="K77" s="21">
        <f t="shared" si="24"/>
        <v>0</v>
      </c>
      <c r="L77" s="21">
        <f t="shared" si="24"/>
        <v>0</v>
      </c>
      <c r="M77" s="20">
        <f t="shared" si="24"/>
        <v>0</v>
      </c>
      <c r="N77" s="20">
        <f t="shared" si="24"/>
        <v>0</v>
      </c>
      <c r="O77" s="20">
        <f t="shared" si="24"/>
        <v>0</v>
      </c>
      <c r="P77" s="21">
        <f t="shared" si="24"/>
        <v>0</v>
      </c>
      <c r="Q77" s="21">
        <f t="shared" si="24"/>
        <v>0</v>
      </c>
      <c r="R77" s="21">
        <f t="shared" si="24"/>
        <v>0</v>
      </c>
      <c r="S77" s="21">
        <f t="shared" si="24"/>
        <v>0</v>
      </c>
      <c r="T77" s="21">
        <f t="shared" si="24"/>
        <v>0</v>
      </c>
      <c r="U77" s="21">
        <f t="shared" si="20"/>
        <v>0</v>
      </c>
      <c r="V77" s="21">
        <f t="shared" si="20"/>
        <v>0</v>
      </c>
      <c r="W77" s="21">
        <f t="shared" si="20"/>
        <v>0</v>
      </c>
      <c r="X77" s="21">
        <f t="shared" si="20"/>
        <v>0</v>
      </c>
      <c r="Y77" s="21">
        <f t="shared" si="20"/>
        <v>0</v>
      </c>
      <c r="Z77" s="21">
        <f t="shared" si="20"/>
        <v>0</v>
      </c>
      <c r="AA77" s="21">
        <f t="shared" si="21"/>
        <v>0</v>
      </c>
      <c r="AB77" s="21">
        <f t="shared" si="21"/>
        <v>0</v>
      </c>
      <c r="AC77" s="21">
        <f t="shared" si="21"/>
        <v>0</v>
      </c>
      <c r="AD77" s="21">
        <f t="shared" si="22"/>
        <v>0</v>
      </c>
      <c r="AE77" s="21">
        <f t="shared" si="22"/>
        <v>0</v>
      </c>
      <c r="AF77" s="21">
        <f t="shared" si="22"/>
        <v>0</v>
      </c>
      <c r="AG77" s="21">
        <f t="shared" si="22"/>
        <v>0</v>
      </c>
      <c r="AH77" s="21">
        <f t="shared" si="22"/>
        <v>0</v>
      </c>
      <c r="AI77" s="21">
        <f t="shared" si="22"/>
        <v>0</v>
      </c>
      <c r="AJ77" s="21">
        <f t="shared" si="22"/>
        <v>0</v>
      </c>
      <c r="AK77" s="21">
        <f t="shared" si="22"/>
        <v>0</v>
      </c>
      <c r="AL77" s="21">
        <f t="shared" si="22"/>
        <v>0</v>
      </c>
      <c r="AM77" s="21">
        <f t="shared" si="23"/>
        <v>0</v>
      </c>
      <c r="AN77" s="21">
        <f t="shared" si="23"/>
        <v>0</v>
      </c>
      <c r="AO77" s="21">
        <f t="shared" si="23"/>
        <v>0</v>
      </c>
    </row>
    <row r="78" spans="1:41" ht="15.75" hidden="1" outlineLevel="1" x14ac:dyDescent="0.25">
      <c r="A78" s="19">
        <f t="shared" si="17"/>
        <v>34</v>
      </c>
      <c r="B78" s="28">
        <f t="shared" ref="B78:C83" si="25">B36</f>
        <v>0</v>
      </c>
      <c r="C78" s="29">
        <f t="shared" si="25"/>
        <v>0</v>
      </c>
      <c r="D78" s="21">
        <f t="shared" si="12"/>
        <v>0</v>
      </c>
      <c r="E78" s="3">
        <f>IF(D78&gt;0,RANK(D78,$D$45:$D$83),реглист!$C$88+1)</f>
        <v>23</v>
      </c>
      <c r="F78" s="20">
        <f t="shared" si="24"/>
        <v>0</v>
      </c>
      <c r="G78" s="20">
        <f t="shared" si="24"/>
        <v>0</v>
      </c>
      <c r="H78" s="20">
        <f t="shared" si="24"/>
        <v>0</v>
      </c>
      <c r="I78" s="20">
        <f t="shared" si="24"/>
        <v>0</v>
      </c>
      <c r="J78" s="21">
        <f t="shared" si="24"/>
        <v>0</v>
      </c>
      <c r="K78" s="21">
        <f t="shared" si="24"/>
        <v>0</v>
      </c>
      <c r="L78" s="21">
        <f t="shared" si="24"/>
        <v>0</v>
      </c>
      <c r="M78" s="20">
        <f t="shared" si="24"/>
        <v>0</v>
      </c>
      <c r="N78" s="20">
        <f t="shared" si="24"/>
        <v>0</v>
      </c>
      <c r="O78" s="20">
        <f t="shared" si="24"/>
        <v>0</v>
      </c>
      <c r="P78" s="21">
        <f t="shared" si="24"/>
        <v>0</v>
      </c>
      <c r="Q78" s="21">
        <f t="shared" si="24"/>
        <v>0</v>
      </c>
      <c r="R78" s="21">
        <f t="shared" si="24"/>
        <v>0</v>
      </c>
      <c r="S78" s="21">
        <f t="shared" si="24"/>
        <v>0</v>
      </c>
      <c r="T78" s="21">
        <f t="shared" si="24"/>
        <v>0</v>
      </c>
      <c r="U78" s="21">
        <f t="shared" ref="U78:Z83" si="26">IF(U36&gt;=45,POWER(U36,2),POWER(U36/2,2))</f>
        <v>0</v>
      </c>
      <c r="V78" s="21">
        <f t="shared" si="26"/>
        <v>0</v>
      </c>
      <c r="W78" s="21">
        <f t="shared" si="26"/>
        <v>0</v>
      </c>
      <c r="X78" s="21">
        <f t="shared" si="26"/>
        <v>0</v>
      </c>
      <c r="Y78" s="21">
        <f t="shared" si="26"/>
        <v>0</v>
      </c>
      <c r="Z78" s="21">
        <f t="shared" si="26"/>
        <v>0</v>
      </c>
      <c r="AA78" s="21">
        <f t="shared" ref="AA78:AC83" si="27">IF(AA36&gt;=40,POWER(AA36,2),POWER(AA36/2,2))</f>
        <v>0</v>
      </c>
      <c r="AB78" s="21">
        <f t="shared" si="27"/>
        <v>0</v>
      </c>
      <c r="AC78" s="21">
        <f t="shared" si="27"/>
        <v>0</v>
      </c>
      <c r="AD78" s="21">
        <f t="shared" ref="AD78:AL83" si="28">IF(AD36&gt;=30,POWER(AD36,2),POWER(AD36/2,2))</f>
        <v>0</v>
      </c>
      <c r="AE78" s="21">
        <f t="shared" si="28"/>
        <v>0</v>
      </c>
      <c r="AF78" s="21">
        <f t="shared" si="28"/>
        <v>0</v>
      </c>
      <c r="AG78" s="21">
        <f t="shared" si="28"/>
        <v>0</v>
      </c>
      <c r="AH78" s="21">
        <f t="shared" si="28"/>
        <v>0</v>
      </c>
      <c r="AI78" s="21">
        <f t="shared" si="28"/>
        <v>0</v>
      </c>
      <c r="AJ78" s="21">
        <f t="shared" si="28"/>
        <v>0</v>
      </c>
      <c r="AK78" s="21">
        <f t="shared" si="28"/>
        <v>0</v>
      </c>
      <c r="AL78" s="21">
        <f t="shared" si="28"/>
        <v>0</v>
      </c>
      <c r="AM78" s="21">
        <f t="shared" ref="AM78:AO83" si="29">IF(AM36&gt;=75,POWER(AM36,2),POWER(AM36/2,2))</f>
        <v>0</v>
      </c>
      <c r="AN78" s="21">
        <f t="shared" si="29"/>
        <v>0</v>
      </c>
      <c r="AO78" s="21">
        <f t="shared" si="29"/>
        <v>0</v>
      </c>
    </row>
    <row r="79" spans="1:41" ht="15.75" hidden="1" outlineLevel="1" x14ac:dyDescent="0.25">
      <c r="A79" s="19">
        <f t="shared" si="17"/>
        <v>35</v>
      </c>
      <c r="B79" s="28">
        <f t="shared" si="25"/>
        <v>0</v>
      </c>
      <c r="C79" s="29">
        <f t="shared" si="25"/>
        <v>0</v>
      </c>
      <c r="D79" s="21">
        <f t="shared" si="12"/>
        <v>0</v>
      </c>
      <c r="E79" s="3">
        <f>IF(D79&gt;0,RANK(D79,$D$45:$D$83),реглист!$C$88+1)</f>
        <v>23</v>
      </c>
      <c r="F79" s="20">
        <f t="shared" si="24"/>
        <v>0</v>
      </c>
      <c r="G79" s="20">
        <f t="shared" si="24"/>
        <v>0</v>
      </c>
      <c r="H79" s="20">
        <f t="shared" si="24"/>
        <v>0</v>
      </c>
      <c r="I79" s="20">
        <f t="shared" si="24"/>
        <v>0</v>
      </c>
      <c r="J79" s="21">
        <f t="shared" si="24"/>
        <v>0</v>
      </c>
      <c r="K79" s="21">
        <f t="shared" si="24"/>
        <v>0</v>
      </c>
      <c r="L79" s="21">
        <f t="shared" si="24"/>
        <v>0</v>
      </c>
      <c r="M79" s="20">
        <f t="shared" si="24"/>
        <v>0</v>
      </c>
      <c r="N79" s="20">
        <f t="shared" si="24"/>
        <v>0</v>
      </c>
      <c r="O79" s="20">
        <f t="shared" si="24"/>
        <v>0</v>
      </c>
      <c r="P79" s="21">
        <f t="shared" si="24"/>
        <v>0</v>
      </c>
      <c r="Q79" s="21">
        <f t="shared" si="24"/>
        <v>0</v>
      </c>
      <c r="R79" s="21">
        <f t="shared" si="24"/>
        <v>0</v>
      </c>
      <c r="S79" s="21">
        <f t="shared" si="24"/>
        <v>0</v>
      </c>
      <c r="T79" s="21">
        <f t="shared" si="24"/>
        <v>0</v>
      </c>
      <c r="U79" s="21">
        <f t="shared" si="26"/>
        <v>0</v>
      </c>
      <c r="V79" s="21">
        <f t="shared" si="26"/>
        <v>0</v>
      </c>
      <c r="W79" s="21">
        <f t="shared" si="26"/>
        <v>0</v>
      </c>
      <c r="X79" s="21">
        <f t="shared" si="26"/>
        <v>0</v>
      </c>
      <c r="Y79" s="21">
        <f t="shared" si="26"/>
        <v>0</v>
      </c>
      <c r="Z79" s="21">
        <f t="shared" si="26"/>
        <v>0</v>
      </c>
      <c r="AA79" s="21">
        <f t="shared" si="27"/>
        <v>0</v>
      </c>
      <c r="AB79" s="21">
        <f t="shared" si="27"/>
        <v>0</v>
      </c>
      <c r="AC79" s="21">
        <f t="shared" si="27"/>
        <v>0</v>
      </c>
      <c r="AD79" s="21">
        <f t="shared" si="28"/>
        <v>0</v>
      </c>
      <c r="AE79" s="21">
        <f t="shared" si="28"/>
        <v>0</v>
      </c>
      <c r="AF79" s="21">
        <f t="shared" si="28"/>
        <v>0</v>
      </c>
      <c r="AG79" s="21">
        <f t="shared" si="28"/>
        <v>0</v>
      </c>
      <c r="AH79" s="21">
        <f t="shared" si="28"/>
        <v>0</v>
      </c>
      <c r="AI79" s="21">
        <f t="shared" si="28"/>
        <v>0</v>
      </c>
      <c r="AJ79" s="21">
        <f t="shared" si="28"/>
        <v>0</v>
      </c>
      <c r="AK79" s="21">
        <f t="shared" si="28"/>
        <v>0</v>
      </c>
      <c r="AL79" s="21">
        <f t="shared" si="28"/>
        <v>0</v>
      </c>
      <c r="AM79" s="21">
        <f t="shared" si="29"/>
        <v>0</v>
      </c>
      <c r="AN79" s="21">
        <f t="shared" si="29"/>
        <v>0</v>
      </c>
      <c r="AO79" s="21">
        <f t="shared" si="29"/>
        <v>0</v>
      </c>
    </row>
    <row r="80" spans="1:41" ht="15.75" hidden="1" outlineLevel="1" x14ac:dyDescent="0.25">
      <c r="A80" s="19">
        <f t="shared" si="17"/>
        <v>36</v>
      </c>
      <c r="B80" s="28">
        <f t="shared" si="25"/>
        <v>0</v>
      </c>
      <c r="C80" s="29">
        <f t="shared" si="25"/>
        <v>0</v>
      </c>
      <c r="D80" s="21">
        <f t="shared" si="12"/>
        <v>0</v>
      </c>
      <c r="E80" s="3">
        <f>IF(D80&gt;0,RANK(D80,$D$45:$D$83),реглист!$C$88+1)</f>
        <v>23</v>
      </c>
      <c r="F80" s="20">
        <f t="shared" si="24"/>
        <v>0</v>
      </c>
      <c r="G80" s="20">
        <f t="shared" si="24"/>
        <v>0</v>
      </c>
      <c r="H80" s="20">
        <f t="shared" si="24"/>
        <v>0</v>
      </c>
      <c r="I80" s="20">
        <f t="shared" si="24"/>
        <v>0</v>
      </c>
      <c r="J80" s="21">
        <f t="shared" si="24"/>
        <v>0</v>
      </c>
      <c r="K80" s="21">
        <f t="shared" si="24"/>
        <v>0</v>
      </c>
      <c r="L80" s="21">
        <f t="shared" si="24"/>
        <v>0</v>
      </c>
      <c r="M80" s="20">
        <f t="shared" si="24"/>
        <v>0</v>
      </c>
      <c r="N80" s="20">
        <f t="shared" si="24"/>
        <v>0</v>
      </c>
      <c r="O80" s="20">
        <f t="shared" si="24"/>
        <v>0</v>
      </c>
      <c r="P80" s="21">
        <f t="shared" si="24"/>
        <v>0</v>
      </c>
      <c r="Q80" s="21">
        <f t="shared" si="24"/>
        <v>0</v>
      </c>
      <c r="R80" s="21">
        <f t="shared" si="24"/>
        <v>0</v>
      </c>
      <c r="S80" s="21">
        <f t="shared" si="24"/>
        <v>0</v>
      </c>
      <c r="T80" s="21">
        <f t="shared" si="24"/>
        <v>0</v>
      </c>
      <c r="U80" s="21">
        <f t="shared" si="26"/>
        <v>0</v>
      </c>
      <c r="V80" s="21">
        <f t="shared" si="26"/>
        <v>0</v>
      </c>
      <c r="W80" s="21">
        <f t="shared" si="26"/>
        <v>0</v>
      </c>
      <c r="X80" s="21">
        <f t="shared" si="26"/>
        <v>0</v>
      </c>
      <c r="Y80" s="21">
        <f t="shared" si="26"/>
        <v>0</v>
      </c>
      <c r="Z80" s="21">
        <f t="shared" si="26"/>
        <v>0</v>
      </c>
      <c r="AA80" s="21">
        <f t="shared" si="27"/>
        <v>0</v>
      </c>
      <c r="AB80" s="21">
        <f t="shared" si="27"/>
        <v>0</v>
      </c>
      <c r="AC80" s="21">
        <f t="shared" si="27"/>
        <v>0</v>
      </c>
      <c r="AD80" s="21">
        <f t="shared" si="28"/>
        <v>0</v>
      </c>
      <c r="AE80" s="21">
        <f t="shared" si="28"/>
        <v>0</v>
      </c>
      <c r="AF80" s="21">
        <f t="shared" si="28"/>
        <v>0</v>
      </c>
      <c r="AG80" s="21">
        <f t="shared" si="28"/>
        <v>0</v>
      </c>
      <c r="AH80" s="21">
        <f t="shared" si="28"/>
        <v>0</v>
      </c>
      <c r="AI80" s="21">
        <f t="shared" si="28"/>
        <v>0</v>
      </c>
      <c r="AJ80" s="21">
        <f t="shared" si="28"/>
        <v>0</v>
      </c>
      <c r="AK80" s="21">
        <f t="shared" si="28"/>
        <v>0</v>
      </c>
      <c r="AL80" s="21">
        <f t="shared" si="28"/>
        <v>0</v>
      </c>
      <c r="AM80" s="21">
        <f t="shared" si="29"/>
        <v>0</v>
      </c>
      <c r="AN80" s="21">
        <f t="shared" si="29"/>
        <v>0</v>
      </c>
      <c r="AO80" s="21">
        <f t="shared" si="29"/>
        <v>0</v>
      </c>
    </row>
    <row r="81" spans="1:41" ht="15.75" hidden="1" outlineLevel="1" x14ac:dyDescent="0.25">
      <c r="A81" s="19">
        <f t="shared" si="17"/>
        <v>37</v>
      </c>
      <c r="B81" s="28">
        <f t="shared" si="25"/>
        <v>0</v>
      </c>
      <c r="C81" s="29">
        <f t="shared" si="25"/>
        <v>0</v>
      </c>
      <c r="D81" s="21">
        <f t="shared" si="12"/>
        <v>0</v>
      </c>
      <c r="E81" s="3">
        <f>IF(D81&gt;0,RANK(D81,$D$45:$D$83),реглист!$C$88+1)</f>
        <v>23</v>
      </c>
      <c r="F81" s="20">
        <f t="shared" si="24"/>
        <v>0</v>
      </c>
      <c r="G81" s="20">
        <f t="shared" si="24"/>
        <v>0</v>
      </c>
      <c r="H81" s="20">
        <f t="shared" si="24"/>
        <v>0</v>
      </c>
      <c r="I81" s="20">
        <f t="shared" si="24"/>
        <v>0</v>
      </c>
      <c r="J81" s="21">
        <f t="shared" si="24"/>
        <v>0</v>
      </c>
      <c r="K81" s="21">
        <f t="shared" si="24"/>
        <v>0</v>
      </c>
      <c r="L81" s="21">
        <f t="shared" si="24"/>
        <v>0</v>
      </c>
      <c r="M81" s="20">
        <f t="shared" si="24"/>
        <v>0</v>
      </c>
      <c r="N81" s="20">
        <f t="shared" si="24"/>
        <v>0</v>
      </c>
      <c r="O81" s="20">
        <f t="shared" si="24"/>
        <v>0</v>
      </c>
      <c r="P81" s="21">
        <f t="shared" si="24"/>
        <v>0</v>
      </c>
      <c r="Q81" s="21">
        <f t="shared" si="24"/>
        <v>0</v>
      </c>
      <c r="R81" s="21">
        <f t="shared" si="24"/>
        <v>0</v>
      </c>
      <c r="S81" s="21">
        <f t="shared" si="24"/>
        <v>0</v>
      </c>
      <c r="T81" s="21">
        <f t="shared" si="24"/>
        <v>0</v>
      </c>
      <c r="U81" s="21">
        <f t="shared" si="26"/>
        <v>0</v>
      </c>
      <c r="V81" s="21">
        <f t="shared" si="26"/>
        <v>0</v>
      </c>
      <c r="W81" s="21">
        <f t="shared" si="26"/>
        <v>0</v>
      </c>
      <c r="X81" s="21">
        <f t="shared" si="26"/>
        <v>0</v>
      </c>
      <c r="Y81" s="21">
        <f t="shared" si="26"/>
        <v>0</v>
      </c>
      <c r="Z81" s="21">
        <f t="shared" si="26"/>
        <v>0</v>
      </c>
      <c r="AA81" s="21">
        <f t="shared" si="27"/>
        <v>0</v>
      </c>
      <c r="AB81" s="21">
        <f t="shared" si="27"/>
        <v>0</v>
      </c>
      <c r="AC81" s="21">
        <f t="shared" si="27"/>
        <v>0</v>
      </c>
      <c r="AD81" s="21">
        <f t="shared" si="28"/>
        <v>0</v>
      </c>
      <c r="AE81" s="21">
        <f t="shared" si="28"/>
        <v>0</v>
      </c>
      <c r="AF81" s="21">
        <f t="shared" si="28"/>
        <v>0</v>
      </c>
      <c r="AG81" s="21">
        <f t="shared" si="28"/>
        <v>0</v>
      </c>
      <c r="AH81" s="21">
        <f t="shared" si="28"/>
        <v>0</v>
      </c>
      <c r="AI81" s="21">
        <f t="shared" si="28"/>
        <v>0</v>
      </c>
      <c r="AJ81" s="21">
        <f t="shared" si="28"/>
        <v>0</v>
      </c>
      <c r="AK81" s="21">
        <f t="shared" si="28"/>
        <v>0</v>
      </c>
      <c r="AL81" s="21">
        <f t="shared" si="28"/>
        <v>0</v>
      </c>
      <c r="AM81" s="21">
        <f t="shared" si="29"/>
        <v>0</v>
      </c>
      <c r="AN81" s="21">
        <f t="shared" si="29"/>
        <v>0</v>
      </c>
      <c r="AO81" s="21">
        <f t="shared" si="29"/>
        <v>0</v>
      </c>
    </row>
    <row r="82" spans="1:41" ht="15.75" hidden="1" outlineLevel="1" x14ac:dyDescent="0.25">
      <c r="A82" s="19">
        <f t="shared" si="17"/>
        <v>38</v>
      </c>
      <c r="B82" s="28">
        <f t="shared" si="25"/>
        <v>0</v>
      </c>
      <c r="C82" s="29">
        <f t="shared" si="25"/>
        <v>0</v>
      </c>
      <c r="D82" s="21">
        <f t="shared" si="12"/>
        <v>0</v>
      </c>
      <c r="E82" s="3">
        <f>IF(D82&gt;0,RANK(D82,$D$45:$D$83),реглист!$C$88+1)</f>
        <v>23</v>
      </c>
      <c r="F82" s="20">
        <f t="shared" si="24"/>
        <v>0</v>
      </c>
      <c r="G82" s="20">
        <f t="shared" si="24"/>
        <v>0</v>
      </c>
      <c r="H82" s="20">
        <f t="shared" si="24"/>
        <v>0</v>
      </c>
      <c r="I82" s="20">
        <f t="shared" si="24"/>
        <v>0</v>
      </c>
      <c r="J82" s="21">
        <f t="shared" si="24"/>
        <v>0</v>
      </c>
      <c r="K82" s="21">
        <f t="shared" si="24"/>
        <v>0</v>
      </c>
      <c r="L82" s="21">
        <f t="shared" si="24"/>
        <v>0</v>
      </c>
      <c r="M82" s="20">
        <f t="shared" si="24"/>
        <v>0</v>
      </c>
      <c r="N82" s="20">
        <f t="shared" si="24"/>
        <v>0</v>
      </c>
      <c r="O82" s="20">
        <f t="shared" si="24"/>
        <v>0</v>
      </c>
      <c r="P82" s="21">
        <f t="shared" si="24"/>
        <v>0</v>
      </c>
      <c r="Q82" s="21">
        <f t="shared" si="24"/>
        <v>0</v>
      </c>
      <c r="R82" s="21">
        <f t="shared" si="24"/>
        <v>0</v>
      </c>
      <c r="S82" s="21">
        <f t="shared" si="24"/>
        <v>0</v>
      </c>
      <c r="T82" s="21">
        <f t="shared" si="24"/>
        <v>0</v>
      </c>
      <c r="U82" s="21">
        <f t="shared" si="26"/>
        <v>0</v>
      </c>
      <c r="V82" s="21">
        <f t="shared" si="26"/>
        <v>0</v>
      </c>
      <c r="W82" s="21">
        <f t="shared" si="26"/>
        <v>0</v>
      </c>
      <c r="X82" s="21">
        <f t="shared" si="26"/>
        <v>0</v>
      </c>
      <c r="Y82" s="21">
        <f t="shared" si="26"/>
        <v>0</v>
      </c>
      <c r="Z82" s="21">
        <f t="shared" si="26"/>
        <v>0</v>
      </c>
      <c r="AA82" s="21">
        <f t="shared" si="27"/>
        <v>0</v>
      </c>
      <c r="AB82" s="21">
        <f t="shared" si="27"/>
        <v>0</v>
      </c>
      <c r="AC82" s="21">
        <f t="shared" si="27"/>
        <v>0</v>
      </c>
      <c r="AD82" s="21">
        <f t="shared" si="28"/>
        <v>0</v>
      </c>
      <c r="AE82" s="21">
        <f t="shared" si="28"/>
        <v>0</v>
      </c>
      <c r="AF82" s="21">
        <f t="shared" si="28"/>
        <v>0</v>
      </c>
      <c r="AG82" s="21">
        <f t="shared" si="28"/>
        <v>0</v>
      </c>
      <c r="AH82" s="21">
        <f t="shared" si="28"/>
        <v>0</v>
      </c>
      <c r="AI82" s="21">
        <f t="shared" si="28"/>
        <v>0</v>
      </c>
      <c r="AJ82" s="21">
        <f t="shared" si="28"/>
        <v>0</v>
      </c>
      <c r="AK82" s="21">
        <f t="shared" si="28"/>
        <v>0</v>
      </c>
      <c r="AL82" s="21">
        <f t="shared" si="28"/>
        <v>0</v>
      </c>
      <c r="AM82" s="21">
        <f t="shared" si="29"/>
        <v>0</v>
      </c>
      <c r="AN82" s="21">
        <f t="shared" si="29"/>
        <v>0</v>
      </c>
      <c r="AO82" s="21">
        <f t="shared" si="29"/>
        <v>0</v>
      </c>
    </row>
    <row r="83" spans="1:41" ht="15.75" hidden="1" outlineLevel="1" x14ac:dyDescent="0.25">
      <c r="A83" s="19">
        <f t="shared" si="17"/>
        <v>39</v>
      </c>
      <c r="B83" s="28">
        <f t="shared" si="25"/>
        <v>0</v>
      </c>
      <c r="C83" s="29">
        <f t="shared" si="25"/>
        <v>0</v>
      </c>
      <c r="D83" s="21">
        <f t="shared" si="12"/>
        <v>0</v>
      </c>
      <c r="E83" s="3">
        <f>IF(D83&gt;0,RANK(D83,$D$45:$D$83),реглист!$C$88+1)</f>
        <v>23</v>
      </c>
      <c r="F83" s="20">
        <f t="shared" si="24"/>
        <v>0</v>
      </c>
      <c r="G83" s="20">
        <f t="shared" si="24"/>
        <v>0</v>
      </c>
      <c r="H83" s="20">
        <f t="shared" si="24"/>
        <v>0</v>
      </c>
      <c r="I83" s="20">
        <f t="shared" si="24"/>
        <v>0</v>
      </c>
      <c r="J83" s="21">
        <f t="shared" si="24"/>
        <v>0</v>
      </c>
      <c r="K83" s="21">
        <f t="shared" si="24"/>
        <v>0</v>
      </c>
      <c r="L83" s="21">
        <f t="shared" si="24"/>
        <v>0</v>
      </c>
      <c r="M83" s="20">
        <f t="shared" si="24"/>
        <v>0</v>
      </c>
      <c r="N83" s="20">
        <f t="shared" si="24"/>
        <v>0</v>
      </c>
      <c r="O83" s="20">
        <f t="shared" si="24"/>
        <v>0</v>
      </c>
      <c r="P83" s="21">
        <f t="shared" si="24"/>
        <v>0</v>
      </c>
      <c r="Q83" s="21">
        <f t="shared" si="24"/>
        <v>0</v>
      </c>
      <c r="R83" s="21">
        <f t="shared" si="24"/>
        <v>0</v>
      </c>
      <c r="S83" s="21">
        <f t="shared" si="24"/>
        <v>0</v>
      </c>
      <c r="T83" s="21">
        <f t="shared" si="24"/>
        <v>0</v>
      </c>
      <c r="U83" s="21">
        <f t="shared" si="26"/>
        <v>0</v>
      </c>
      <c r="V83" s="21">
        <f t="shared" si="26"/>
        <v>0</v>
      </c>
      <c r="W83" s="21">
        <f t="shared" si="26"/>
        <v>0</v>
      </c>
      <c r="X83" s="21">
        <f t="shared" si="26"/>
        <v>0</v>
      </c>
      <c r="Y83" s="21">
        <f t="shared" si="26"/>
        <v>0</v>
      </c>
      <c r="Z83" s="21">
        <f t="shared" si="26"/>
        <v>0</v>
      </c>
      <c r="AA83" s="21">
        <f t="shared" si="27"/>
        <v>0</v>
      </c>
      <c r="AB83" s="21">
        <f t="shared" si="27"/>
        <v>0</v>
      </c>
      <c r="AC83" s="21">
        <f t="shared" si="27"/>
        <v>0</v>
      </c>
      <c r="AD83" s="21">
        <f t="shared" si="28"/>
        <v>0</v>
      </c>
      <c r="AE83" s="21">
        <f t="shared" si="28"/>
        <v>0</v>
      </c>
      <c r="AF83" s="21">
        <f t="shared" si="28"/>
        <v>0</v>
      </c>
      <c r="AG83" s="21">
        <f t="shared" si="28"/>
        <v>0</v>
      </c>
      <c r="AH83" s="21">
        <f t="shared" si="28"/>
        <v>0</v>
      </c>
      <c r="AI83" s="21">
        <f t="shared" si="28"/>
        <v>0</v>
      </c>
      <c r="AJ83" s="21">
        <f t="shared" si="28"/>
        <v>0</v>
      </c>
      <c r="AK83" s="21">
        <f t="shared" si="28"/>
        <v>0</v>
      </c>
      <c r="AL83" s="21">
        <f t="shared" si="28"/>
        <v>0</v>
      </c>
      <c r="AM83" s="21">
        <f t="shared" si="29"/>
        <v>0</v>
      </c>
      <c r="AN83" s="21">
        <f t="shared" si="29"/>
        <v>0</v>
      </c>
      <c r="AO83" s="21">
        <f t="shared" si="29"/>
        <v>0</v>
      </c>
    </row>
    <row r="84" spans="1:41" collapsed="1" x14ac:dyDescent="0.25"/>
  </sheetData>
  <mergeCells count="21">
    <mergeCell ref="C42:E42"/>
    <mergeCell ref="A43:A44"/>
    <mergeCell ref="B43:B44"/>
    <mergeCell ref="C43:C44"/>
    <mergeCell ref="D43:D44"/>
    <mergeCell ref="E43:E44"/>
    <mergeCell ref="A1:A2"/>
    <mergeCell ref="B1:B2"/>
    <mergeCell ref="C1:C2"/>
    <mergeCell ref="D1:D2"/>
    <mergeCell ref="E1:E2"/>
    <mergeCell ref="AJ1:AL1"/>
    <mergeCell ref="AM1:AO1"/>
    <mergeCell ref="F2:AO2"/>
    <mergeCell ref="F43:AO44"/>
    <mergeCell ref="U1:W1"/>
    <mergeCell ref="X1:Z1"/>
    <mergeCell ref="AA1:AC1"/>
    <mergeCell ref="AD1:AF1"/>
    <mergeCell ref="AG1:AI1"/>
    <mergeCell ref="F1:T1"/>
  </mergeCells>
  <conditionalFormatting sqref="D3:D41">
    <cfRule type="duplicateValues" dxfId="3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" sqref="B1:B2"/>
    </sheetView>
  </sheetViews>
  <sheetFormatPr defaultRowHeight="15" outlineLevelRow="1" x14ac:dyDescent="0.25"/>
  <cols>
    <col min="1" max="1" width="3.140625" customWidth="1"/>
    <col min="2" max="3" width="25.7109375" customWidth="1"/>
    <col min="4" max="15" width="8.7109375" customWidth="1"/>
  </cols>
  <sheetData>
    <row r="1" spans="1:41" s="2" customFormat="1" ht="16.5" customHeight="1" thickBot="1" x14ac:dyDescent="0.3">
      <c r="A1" s="72" t="s">
        <v>26</v>
      </c>
      <c r="B1" s="74" t="s">
        <v>1</v>
      </c>
      <c r="C1" s="76" t="s">
        <v>0</v>
      </c>
      <c r="D1" s="78" t="s">
        <v>60</v>
      </c>
      <c r="E1" s="80" t="s">
        <v>3</v>
      </c>
      <c r="F1" s="63" t="s">
        <v>23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3" t="s">
        <v>24</v>
      </c>
      <c r="V1" s="64"/>
      <c r="W1" s="65"/>
      <c r="X1" s="63" t="s">
        <v>64</v>
      </c>
      <c r="Y1" s="64"/>
      <c r="Z1" s="65"/>
      <c r="AA1" s="63" t="s">
        <v>65</v>
      </c>
      <c r="AB1" s="64"/>
      <c r="AC1" s="65"/>
      <c r="AD1" s="63" t="s">
        <v>66</v>
      </c>
      <c r="AE1" s="64"/>
      <c r="AF1" s="65"/>
      <c r="AG1" s="63" t="s">
        <v>67</v>
      </c>
      <c r="AH1" s="64"/>
      <c r="AI1" s="65"/>
      <c r="AJ1" s="63" t="s">
        <v>68</v>
      </c>
      <c r="AK1" s="64"/>
      <c r="AL1" s="65"/>
      <c r="AM1" s="63" t="s">
        <v>69</v>
      </c>
      <c r="AN1" s="64"/>
      <c r="AO1" s="65"/>
    </row>
    <row r="2" spans="1:41" ht="16.5" thickBot="1" x14ac:dyDescent="0.3">
      <c r="A2" s="73"/>
      <c r="B2" s="75"/>
      <c r="C2" s="77"/>
      <c r="D2" s="79"/>
      <c r="E2" s="81"/>
      <c r="F2" s="66" t="s">
        <v>25</v>
      </c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</row>
    <row r="3" spans="1:41" ht="15.75" x14ac:dyDescent="0.25">
      <c r="A3" s="18">
        <v>1</v>
      </c>
      <c r="B3" s="11" t="str">
        <f>Т1За!B3</f>
        <v>Vodomotorika TEAM</v>
      </c>
      <c r="C3" s="11" t="str">
        <f>Т1За!C3</f>
        <v>Круглянин Сергей</v>
      </c>
      <c r="D3" s="24">
        <f>D45</f>
        <v>0</v>
      </c>
      <c r="E3" s="17">
        <f>E45</f>
        <v>23</v>
      </c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3"/>
      <c r="U3" s="51"/>
      <c r="V3" s="52"/>
      <c r="W3" s="53"/>
      <c r="X3" s="51"/>
      <c r="Y3" s="52"/>
      <c r="Z3" s="53"/>
      <c r="AA3" s="51"/>
      <c r="AB3" s="52"/>
      <c r="AC3" s="53"/>
      <c r="AD3" s="51"/>
      <c r="AE3" s="52"/>
      <c r="AF3" s="53"/>
      <c r="AG3" s="51"/>
      <c r="AH3" s="52"/>
      <c r="AI3" s="53"/>
      <c r="AJ3" s="51"/>
      <c r="AK3" s="52"/>
      <c r="AL3" s="53"/>
      <c r="AM3" s="51"/>
      <c r="AN3" s="52"/>
      <c r="AO3" s="53"/>
    </row>
    <row r="4" spans="1:41" ht="15.75" x14ac:dyDescent="0.25">
      <c r="A4" s="19">
        <f>A3+1</f>
        <v>2</v>
      </c>
      <c r="B4" s="11" t="str">
        <f>Т1За!B4</f>
        <v>Трудовые резервы</v>
      </c>
      <c r="C4" s="11" t="str">
        <f>Т1За!C4</f>
        <v>Пожарский Константин</v>
      </c>
      <c r="D4" s="24">
        <f t="shared" ref="D4:D41" si="0">D46</f>
        <v>439.36</v>
      </c>
      <c r="E4" s="17">
        <f t="shared" ref="E4:E18" si="1">E46</f>
        <v>6</v>
      </c>
      <c r="F4" s="54">
        <v>14</v>
      </c>
      <c r="G4" s="20">
        <v>15.6</v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55"/>
      <c r="U4" s="54"/>
      <c r="V4" s="20"/>
      <c r="W4" s="55"/>
      <c r="X4" s="54"/>
      <c r="Y4" s="20"/>
      <c r="Z4" s="55"/>
      <c r="AA4" s="54"/>
      <c r="AB4" s="20"/>
      <c r="AC4" s="55"/>
      <c r="AD4" s="54"/>
      <c r="AE4" s="20"/>
      <c r="AF4" s="55"/>
      <c r="AG4" s="54"/>
      <c r="AH4" s="20"/>
      <c r="AI4" s="55"/>
      <c r="AJ4" s="54"/>
      <c r="AK4" s="20"/>
      <c r="AL4" s="55"/>
      <c r="AM4" s="54"/>
      <c r="AN4" s="20"/>
      <c r="AO4" s="55"/>
    </row>
    <row r="5" spans="1:41" ht="15.75" x14ac:dyDescent="0.25">
      <c r="A5" s="19">
        <f t="shared" ref="A5:A11" si="2">A4+1</f>
        <v>3</v>
      </c>
      <c r="B5" s="11" t="str">
        <f>Т1За!B5</f>
        <v>Poseidon</v>
      </c>
      <c r="C5" s="11" t="str">
        <f>Т1За!C5</f>
        <v>Строк Павел</v>
      </c>
      <c r="D5" s="24">
        <f t="shared" si="0"/>
        <v>309.76000000000005</v>
      </c>
      <c r="E5" s="17">
        <f t="shared" si="1"/>
        <v>7</v>
      </c>
      <c r="F5" s="54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55"/>
      <c r="U5" s="54">
        <v>35.200000000000003</v>
      </c>
      <c r="V5" s="20"/>
      <c r="W5" s="55"/>
      <c r="X5" s="54"/>
      <c r="Y5" s="20"/>
      <c r="Z5" s="55"/>
      <c r="AA5" s="54"/>
      <c r="AB5" s="20"/>
      <c r="AC5" s="55"/>
      <c r="AD5" s="54"/>
      <c r="AE5" s="20"/>
      <c r="AF5" s="55"/>
      <c r="AG5" s="54"/>
      <c r="AH5" s="20"/>
      <c r="AI5" s="55"/>
      <c r="AJ5" s="54"/>
      <c r="AK5" s="20"/>
      <c r="AL5" s="55"/>
      <c r="AM5" s="54"/>
      <c r="AN5" s="20"/>
      <c r="AO5" s="55"/>
    </row>
    <row r="6" spans="1:41" ht="15.75" x14ac:dyDescent="0.25">
      <c r="A6" s="19">
        <f t="shared" si="2"/>
        <v>4</v>
      </c>
      <c r="B6" s="11" t="str">
        <f>Т1За!B6</f>
        <v>Peacock Bass</v>
      </c>
      <c r="C6" s="11" t="str">
        <f>Т1За!C6</f>
        <v>Сенчуров Иван</v>
      </c>
      <c r="D6" s="24">
        <f t="shared" si="0"/>
        <v>0</v>
      </c>
      <c r="E6" s="17">
        <f t="shared" si="1"/>
        <v>23</v>
      </c>
      <c r="F6" s="54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55"/>
      <c r="U6" s="54"/>
      <c r="V6" s="20"/>
      <c r="W6" s="55"/>
      <c r="X6" s="54"/>
      <c r="Y6" s="20"/>
      <c r="Z6" s="55"/>
      <c r="AA6" s="54"/>
      <c r="AB6" s="20"/>
      <c r="AC6" s="55"/>
      <c r="AD6" s="54"/>
      <c r="AE6" s="20"/>
      <c r="AF6" s="55"/>
      <c r="AG6" s="54"/>
      <c r="AH6" s="20"/>
      <c r="AI6" s="55"/>
      <c r="AJ6" s="54"/>
      <c r="AK6" s="20"/>
      <c r="AL6" s="55"/>
      <c r="AM6" s="54"/>
      <c r="AN6" s="20"/>
      <c r="AO6" s="55"/>
    </row>
    <row r="7" spans="1:41" ht="15.75" x14ac:dyDescent="0.25">
      <c r="A7" s="19">
        <f t="shared" si="2"/>
        <v>5</v>
      </c>
      <c r="B7" s="11" t="str">
        <f>Т1За!B7</f>
        <v>Old Roads Fishing</v>
      </c>
      <c r="C7" s="11" t="str">
        <f>Т1За!C7</f>
        <v xml:space="preserve">Синовец Роман </v>
      </c>
      <c r="D7" s="24">
        <f t="shared" si="0"/>
        <v>207.36</v>
      </c>
      <c r="E7" s="17">
        <v>12.5</v>
      </c>
      <c r="F7" s="54">
        <v>14.4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55"/>
      <c r="U7" s="54"/>
      <c r="V7" s="20"/>
      <c r="W7" s="55"/>
      <c r="X7" s="54"/>
      <c r="Y7" s="20"/>
      <c r="Z7" s="55"/>
      <c r="AA7" s="54"/>
      <c r="AB7" s="20"/>
      <c r="AC7" s="55"/>
      <c r="AD7" s="54"/>
      <c r="AE7" s="20"/>
      <c r="AF7" s="55"/>
      <c r="AG7" s="54"/>
      <c r="AH7" s="20"/>
      <c r="AI7" s="55"/>
      <c r="AJ7" s="54"/>
      <c r="AK7" s="20"/>
      <c r="AL7" s="55"/>
      <c r="AM7" s="54"/>
      <c r="AN7" s="20"/>
      <c r="AO7" s="55"/>
    </row>
    <row r="8" spans="1:41" ht="15.75" x14ac:dyDescent="0.25">
      <c r="A8" s="19">
        <f t="shared" si="2"/>
        <v>6</v>
      </c>
      <c r="B8" s="11" t="str">
        <f>Т1За!B8</f>
        <v>Gefest</v>
      </c>
      <c r="C8" s="11" t="str">
        <f>Т1За!C8</f>
        <v>Радчук Юрий</v>
      </c>
      <c r="D8" s="24">
        <f t="shared" si="0"/>
        <v>855.29000000000008</v>
      </c>
      <c r="E8" s="17">
        <f t="shared" si="1"/>
        <v>1</v>
      </c>
      <c r="F8" s="54">
        <v>15.5</v>
      </c>
      <c r="G8" s="20">
        <v>24.8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55"/>
      <c r="U8" s="54"/>
      <c r="V8" s="20"/>
      <c r="W8" s="55"/>
      <c r="X8" s="54"/>
      <c r="Y8" s="20"/>
      <c r="Z8" s="55"/>
      <c r="AA8" s="54"/>
      <c r="AB8" s="20"/>
      <c r="AC8" s="55"/>
      <c r="AD8" s="54"/>
      <c r="AE8" s="20"/>
      <c r="AF8" s="55"/>
      <c r="AG8" s="54"/>
      <c r="AH8" s="20"/>
      <c r="AI8" s="55"/>
      <c r="AJ8" s="54"/>
      <c r="AK8" s="20"/>
      <c r="AL8" s="55"/>
      <c r="AM8" s="54"/>
      <c r="AN8" s="20"/>
      <c r="AO8" s="55"/>
    </row>
    <row r="9" spans="1:41" ht="15.75" x14ac:dyDescent="0.25">
      <c r="A9" s="19">
        <f t="shared" si="2"/>
        <v>7</v>
      </c>
      <c r="B9" s="11" t="str">
        <f>Т1За!B9</f>
        <v>West Fishing</v>
      </c>
      <c r="C9" s="11" t="str">
        <f>Т1За!C9</f>
        <v>Непомнящий Виктор</v>
      </c>
      <c r="D9" s="24">
        <f t="shared" si="0"/>
        <v>478.76000000000005</v>
      </c>
      <c r="E9" s="17">
        <f t="shared" si="1"/>
        <v>4</v>
      </c>
      <c r="F9" s="54">
        <v>17.600000000000001</v>
      </c>
      <c r="G9" s="20">
        <v>13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55"/>
      <c r="U9" s="54"/>
      <c r="V9" s="20"/>
      <c r="W9" s="55"/>
      <c r="X9" s="54"/>
      <c r="Y9" s="20"/>
      <c r="Z9" s="55"/>
      <c r="AA9" s="54"/>
      <c r="AB9" s="20"/>
      <c r="AC9" s="55"/>
      <c r="AD9" s="54"/>
      <c r="AE9" s="20"/>
      <c r="AF9" s="55"/>
      <c r="AG9" s="54"/>
      <c r="AH9" s="20"/>
      <c r="AI9" s="55"/>
      <c r="AJ9" s="54"/>
      <c r="AK9" s="20"/>
      <c r="AL9" s="55"/>
      <c r="AM9" s="54"/>
      <c r="AN9" s="20"/>
      <c r="AO9" s="55"/>
    </row>
    <row r="10" spans="1:41" ht="15.75" x14ac:dyDescent="0.25">
      <c r="A10" s="19">
        <f t="shared" si="2"/>
        <v>8</v>
      </c>
      <c r="B10" s="11" t="str">
        <f>Т1За!B10</f>
        <v>Dream Team</v>
      </c>
      <c r="C10" s="11" t="str">
        <f>Т1За!C10</f>
        <v>Тысевич Сергей</v>
      </c>
      <c r="D10" s="24">
        <f t="shared" si="0"/>
        <v>292.41000000000003</v>
      </c>
      <c r="E10" s="17">
        <f t="shared" si="1"/>
        <v>8</v>
      </c>
      <c r="F10" s="54">
        <v>17.100000000000001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55"/>
      <c r="U10" s="54"/>
      <c r="V10" s="20"/>
      <c r="W10" s="55"/>
      <c r="X10" s="54"/>
      <c r="Y10" s="20"/>
      <c r="Z10" s="55"/>
      <c r="AA10" s="54"/>
      <c r="AB10" s="20"/>
      <c r="AC10" s="55"/>
      <c r="AD10" s="54"/>
      <c r="AE10" s="20"/>
      <c r="AF10" s="55"/>
      <c r="AG10" s="54"/>
      <c r="AH10" s="20"/>
      <c r="AI10" s="55"/>
      <c r="AJ10" s="54"/>
      <c r="AK10" s="20"/>
      <c r="AL10" s="55"/>
      <c r="AM10" s="54"/>
      <c r="AN10" s="20"/>
      <c r="AO10" s="55"/>
    </row>
    <row r="11" spans="1:41" ht="15.75" x14ac:dyDescent="0.25">
      <c r="A11" s="19">
        <f t="shared" si="2"/>
        <v>9</v>
      </c>
      <c r="B11" s="11" t="str">
        <f>Т1За!B11</f>
        <v>Bona Кобрин</v>
      </c>
      <c r="C11" s="11" t="str">
        <f>Т1За!C11</f>
        <v>Марковский Максим</v>
      </c>
      <c r="D11" s="24">
        <f t="shared" si="0"/>
        <v>0</v>
      </c>
      <c r="E11" s="17">
        <f t="shared" si="1"/>
        <v>23</v>
      </c>
      <c r="F11" s="54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55"/>
      <c r="U11" s="54"/>
      <c r="V11" s="20"/>
      <c r="W11" s="55"/>
      <c r="X11" s="54"/>
      <c r="Y11" s="20"/>
      <c r="Z11" s="55"/>
      <c r="AA11" s="54"/>
      <c r="AB11" s="20"/>
      <c r="AC11" s="55"/>
      <c r="AD11" s="54"/>
      <c r="AE11" s="20"/>
      <c r="AF11" s="55"/>
      <c r="AG11" s="54"/>
      <c r="AH11" s="20"/>
      <c r="AI11" s="55"/>
      <c r="AJ11" s="54"/>
      <c r="AK11" s="20"/>
      <c r="AL11" s="55"/>
      <c r="AM11" s="54"/>
      <c r="AN11" s="20"/>
      <c r="AO11" s="55"/>
    </row>
    <row r="12" spans="1:41" ht="15.75" x14ac:dyDescent="0.25">
      <c r="A12" s="19">
        <f>A11+1</f>
        <v>10</v>
      </c>
      <c r="B12" s="11" t="str">
        <f>Т1За!B12</f>
        <v>Фарватер</v>
      </c>
      <c r="C12" s="11" t="str">
        <f>Т1За!C12</f>
        <v xml:space="preserve">Попельский Максим </v>
      </c>
      <c r="D12" s="24">
        <f t="shared" si="0"/>
        <v>139.24</v>
      </c>
      <c r="E12" s="17">
        <f t="shared" si="1"/>
        <v>15</v>
      </c>
      <c r="F12" s="54">
        <v>11.8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55"/>
      <c r="U12" s="54"/>
      <c r="V12" s="20"/>
      <c r="W12" s="55"/>
      <c r="X12" s="54"/>
      <c r="Y12" s="20"/>
      <c r="Z12" s="55"/>
      <c r="AA12" s="54"/>
      <c r="AB12" s="20"/>
      <c r="AC12" s="55"/>
      <c r="AD12" s="54"/>
      <c r="AE12" s="20"/>
      <c r="AF12" s="55"/>
      <c r="AG12" s="54"/>
      <c r="AH12" s="20"/>
      <c r="AI12" s="55"/>
      <c r="AJ12" s="54"/>
      <c r="AK12" s="20"/>
      <c r="AL12" s="55"/>
      <c r="AM12" s="54"/>
      <c r="AN12" s="20"/>
      <c r="AO12" s="55"/>
    </row>
    <row r="13" spans="1:41" ht="15.75" x14ac:dyDescent="0.25">
      <c r="A13" s="19">
        <f t="shared" ref="A13:A41" si="3">A12+1</f>
        <v>11</v>
      </c>
      <c r="B13" s="11" t="str">
        <f>Т1За!B13</f>
        <v>XULi-ULi</v>
      </c>
      <c r="C13" s="11" t="str">
        <f>Т1За!C13</f>
        <v>Лавренчук Станислав</v>
      </c>
      <c r="D13" s="24">
        <f t="shared" si="0"/>
        <v>217.5625</v>
      </c>
      <c r="E13" s="17">
        <f t="shared" si="1"/>
        <v>11</v>
      </c>
      <c r="F13" s="54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55"/>
      <c r="U13" s="54">
        <v>29.5</v>
      </c>
      <c r="V13" s="20"/>
      <c r="W13" s="55"/>
      <c r="X13" s="54"/>
      <c r="Y13" s="20"/>
      <c r="Z13" s="55"/>
      <c r="AA13" s="54"/>
      <c r="AB13" s="20"/>
      <c r="AC13" s="55"/>
      <c r="AD13" s="54"/>
      <c r="AE13" s="20"/>
      <c r="AF13" s="55"/>
      <c r="AG13" s="54"/>
      <c r="AH13" s="20"/>
      <c r="AI13" s="55"/>
      <c r="AJ13" s="54"/>
      <c r="AK13" s="20"/>
      <c r="AL13" s="55"/>
      <c r="AM13" s="54"/>
      <c r="AN13" s="20"/>
      <c r="AO13" s="55"/>
    </row>
    <row r="14" spans="1:41" ht="15.75" x14ac:dyDescent="0.25">
      <c r="A14" s="19">
        <f t="shared" si="3"/>
        <v>12</v>
      </c>
      <c r="B14" s="11" t="str">
        <f>Т1За!B14</f>
        <v>Fanatik Belarus</v>
      </c>
      <c r="C14" s="11" t="str">
        <f>Т1За!C14</f>
        <v>Шевчук Дмитрий</v>
      </c>
      <c r="D14" s="24">
        <f t="shared" si="0"/>
        <v>0</v>
      </c>
      <c r="E14" s="17">
        <f t="shared" si="1"/>
        <v>23</v>
      </c>
      <c r="F14" s="54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55"/>
      <c r="U14" s="54"/>
      <c r="V14" s="20"/>
      <c r="W14" s="55"/>
      <c r="X14" s="54"/>
      <c r="Y14" s="20"/>
      <c r="Z14" s="55"/>
      <c r="AA14" s="54"/>
      <c r="AB14" s="20"/>
      <c r="AC14" s="55"/>
      <c r="AD14" s="54"/>
      <c r="AE14" s="20"/>
      <c r="AF14" s="55"/>
      <c r="AG14" s="54"/>
      <c r="AH14" s="20"/>
      <c r="AI14" s="55"/>
      <c r="AJ14" s="54"/>
      <c r="AK14" s="20"/>
      <c r="AL14" s="55"/>
      <c r="AM14" s="54"/>
      <c r="AN14" s="20"/>
      <c r="AO14" s="55"/>
    </row>
    <row r="15" spans="1:41" ht="15.75" x14ac:dyDescent="0.25">
      <c r="A15" s="19">
        <f t="shared" si="3"/>
        <v>13</v>
      </c>
      <c r="B15" s="11" t="str">
        <f>Т1За!B15</f>
        <v>FISHINGSTOCK BELARUS</v>
      </c>
      <c r="C15" s="11" t="str">
        <f>Т1За!C15</f>
        <v>Лунякин Олег</v>
      </c>
      <c r="D15" s="24">
        <f t="shared" si="0"/>
        <v>0</v>
      </c>
      <c r="E15" s="17">
        <f t="shared" si="1"/>
        <v>23</v>
      </c>
      <c r="F15" s="54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55"/>
      <c r="U15" s="54"/>
      <c r="V15" s="20"/>
      <c r="W15" s="55"/>
      <c r="X15" s="54"/>
      <c r="Y15" s="20"/>
      <c r="Z15" s="55"/>
      <c r="AA15" s="54"/>
      <c r="AB15" s="20"/>
      <c r="AC15" s="55"/>
      <c r="AD15" s="54"/>
      <c r="AE15" s="20"/>
      <c r="AF15" s="55"/>
      <c r="AG15" s="54"/>
      <c r="AH15" s="20"/>
      <c r="AI15" s="55"/>
      <c r="AJ15" s="54"/>
      <c r="AK15" s="20"/>
      <c r="AL15" s="55"/>
      <c r="AM15" s="54"/>
      <c r="AN15" s="20"/>
      <c r="AO15" s="55"/>
    </row>
    <row r="16" spans="1:41" ht="15.75" x14ac:dyDescent="0.25">
      <c r="A16" s="19">
        <f t="shared" si="3"/>
        <v>14</v>
      </c>
      <c r="B16" s="11" t="str">
        <f>Т1За!B16</f>
        <v>Против Течениия</v>
      </c>
      <c r="C16" s="11" t="str">
        <f>Т1За!C16</f>
        <v>Кириенко Кирилл</v>
      </c>
      <c r="D16" s="24">
        <f t="shared" si="0"/>
        <v>278.89</v>
      </c>
      <c r="E16" s="17">
        <f t="shared" si="1"/>
        <v>9</v>
      </c>
      <c r="F16" s="54">
        <v>16.7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55"/>
      <c r="U16" s="54"/>
      <c r="V16" s="20"/>
      <c r="W16" s="55"/>
      <c r="X16" s="54"/>
      <c r="Y16" s="20"/>
      <c r="Z16" s="55"/>
      <c r="AA16" s="54"/>
      <c r="AB16" s="20"/>
      <c r="AC16" s="55"/>
      <c r="AD16" s="54"/>
      <c r="AE16" s="20"/>
      <c r="AF16" s="55"/>
      <c r="AG16" s="54"/>
      <c r="AH16" s="20"/>
      <c r="AI16" s="55"/>
      <c r="AJ16" s="54"/>
      <c r="AK16" s="20"/>
      <c r="AL16" s="55"/>
      <c r="AM16" s="54"/>
      <c r="AN16" s="20"/>
      <c r="AO16" s="55"/>
    </row>
    <row r="17" spans="1:41" ht="15.75" x14ac:dyDescent="0.25">
      <c r="A17" s="19">
        <f t="shared" si="3"/>
        <v>15</v>
      </c>
      <c r="B17" s="11" t="str">
        <f>Т1За!B17</f>
        <v>Bait Breath Team</v>
      </c>
      <c r="C17" s="11" t="str">
        <f>Т1За!C17</f>
        <v>Зубко Сергей</v>
      </c>
      <c r="D17" s="24">
        <f t="shared" si="0"/>
        <v>470.89</v>
      </c>
      <c r="E17" s="17">
        <f t="shared" si="1"/>
        <v>5</v>
      </c>
      <c r="F17" s="54">
        <v>21.7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55"/>
      <c r="U17" s="54"/>
      <c r="V17" s="20"/>
      <c r="W17" s="55"/>
      <c r="X17" s="54"/>
      <c r="Y17" s="20"/>
      <c r="Z17" s="55"/>
      <c r="AA17" s="54"/>
      <c r="AB17" s="20"/>
      <c r="AC17" s="55"/>
      <c r="AD17" s="54"/>
      <c r="AE17" s="20"/>
      <c r="AF17" s="55"/>
      <c r="AG17" s="54"/>
      <c r="AH17" s="20"/>
      <c r="AI17" s="55"/>
      <c r="AJ17" s="54"/>
      <c r="AK17" s="20"/>
      <c r="AL17" s="55"/>
      <c r="AM17" s="54"/>
      <c r="AN17" s="20"/>
      <c r="AO17" s="55"/>
    </row>
    <row r="18" spans="1:41" ht="15.75" x14ac:dyDescent="0.25">
      <c r="A18" s="19">
        <f t="shared" si="3"/>
        <v>16</v>
      </c>
      <c r="B18" s="11" t="str">
        <f>Т1За!B18</f>
        <v>Кооператив ХИЩНИК</v>
      </c>
      <c r="C18" s="11" t="str">
        <f>Т1За!C18</f>
        <v>Сницкий Виктор</v>
      </c>
      <c r="D18" s="24">
        <f t="shared" si="0"/>
        <v>0</v>
      </c>
      <c r="E18" s="17">
        <f t="shared" si="1"/>
        <v>23</v>
      </c>
      <c r="F18" s="54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55"/>
      <c r="U18" s="54"/>
      <c r="V18" s="20"/>
      <c r="W18" s="55"/>
      <c r="X18" s="54"/>
      <c r="Y18" s="20"/>
      <c r="Z18" s="55"/>
      <c r="AA18" s="54"/>
      <c r="AB18" s="20"/>
      <c r="AC18" s="55"/>
      <c r="AD18" s="54"/>
      <c r="AE18" s="20"/>
      <c r="AF18" s="55"/>
      <c r="AG18" s="54"/>
      <c r="AH18" s="20"/>
      <c r="AI18" s="55"/>
      <c r="AJ18" s="54"/>
      <c r="AK18" s="20"/>
      <c r="AL18" s="55"/>
      <c r="AM18" s="54"/>
      <c r="AN18" s="20"/>
      <c r="AO18" s="55"/>
    </row>
    <row r="19" spans="1:41" ht="15.75" x14ac:dyDescent="0.25">
      <c r="A19" s="19">
        <f t="shared" si="3"/>
        <v>17</v>
      </c>
      <c r="B19" s="11" t="str">
        <f>Т1За!B19</f>
        <v>Bass Hunters</v>
      </c>
      <c r="C19" s="11" t="str">
        <f>Т1За!C19</f>
        <v>Кириевский Андрей</v>
      </c>
      <c r="D19" s="24">
        <f t="shared" si="0"/>
        <v>207.36</v>
      </c>
      <c r="E19" s="17">
        <v>12.5</v>
      </c>
      <c r="F19" s="54">
        <v>14.4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55"/>
      <c r="U19" s="54"/>
      <c r="V19" s="20"/>
      <c r="W19" s="55"/>
      <c r="X19" s="54"/>
      <c r="Y19" s="20"/>
      <c r="Z19" s="55"/>
      <c r="AA19" s="54"/>
      <c r="AB19" s="20"/>
      <c r="AC19" s="55"/>
      <c r="AD19" s="54"/>
      <c r="AE19" s="20"/>
      <c r="AF19" s="55"/>
      <c r="AG19" s="54"/>
      <c r="AH19" s="20"/>
      <c r="AI19" s="55"/>
      <c r="AJ19" s="54"/>
      <c r="AK19" s="20"/>
      <c r="AL19" s="55"/>
      <c r="AM19" s="54"/>
      <c r="AN19" s="20"/>
      <c r="AO19" s="55"/>
    </row>
    <row r="20" spans="1:41" ht="15.75" x14ac:dyDescent="0.25">
      <c r="A20" s="19">
        <f t="shared" si="3"/>
        <v>18</v>
      </c>
      <c r="B20" s="11" t="str">
        <f>Т1За!B20</f>
        <v>TotalSpin</v>
      </c>
      <c r="C20" s="11" t="str">
        <f>Т1За!C20</f>
        <v>Масюк Павел</v>
      </c>
      <c r="D20" s="24">
        <f t="shared" si="0"/>
        <v>750.75999999999988</v>
      </c>
      <c r="E20" s="17">
        <f t="shared" ref="E20:E35" si="4">E62</f>
        <v>2</v>
      </c>
      <c r="F20" s="54">
        <v>27.4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55"/>
      <c r="U20" s="54"/>
      <c r="V20" s="20"/>
      <c r="W20" s="55"/>
      <c r="X20" s="54"/>
      <c r="Y20" s="20"/>
      <c r="Z20" s="55"/>
      <c r="AA20" s="54"/>
      <c r="AB20" s="20"/>
      <c r="AC20" s="55"/>
      <c r="AD20" s="54"/>
      <c r="AE20" s="20"/>
      <c r="AF20" s="55"/>
      <c r="AG20" s="54"/>
      <c r="AH20" s="20"/>
      <c r="AI20" s="55"/>
      <c r="AJ20" s="54"/>
      <c r="AK20" s="20"/>
      <c r="AL20" s="55"/>
      <c r="AM20" s="54"/>
      <c r="AN20" s="20"/>
      <c r="AO20" s="55"/>
    </row>
    <row r="21" spans="1:41" ht="15.75" x14ac:dyDescent="0.25">
      <c r="A21" s="19">
        <f t="shared" si="3"/>
        <v>19</v>
      </c>
      <c r="B21" s="11" t="str">
        <f>Т1За!B21</f>
        <v>SB-FISHING</v>
      </c>
      <c r="C21" s="11" t="str">
        <f>Т1За!C21</f>
        <v xml:space="preserve">Сапраненков Евгений </v>
      </c>
      <c r="D21" s="24">
        <f t="shared" si="0"/>
        <v>573.3125</v>
      </c>
      <c r="E21" s="17">
        <f t="shared" si="4"/>
        <v>3</v>
      </c>
      <c r="F21" s="54">
        <v>15.5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55"/>
      <c r="U21" s="54">
        <v>36.5</v>
      </c>
      <c r="V21" s="20"/>
      <c r="W21" s="55"/>
      <c r="X21" s="54"/>
      <c r="Y21" s="20"/>
      <c r="Z21" s="55"/>
      <c r="AA21" s="54"/>
      <c r="AB21" s="20"/>
      <c r="AC21" s="55"/>
      <c r="AD21" s="54"/>
      <c r="AE21" s="20"/>
      <c r="AF21" s="55"/>
      <c r="AG21" s="54"/>
      <c r="AH21" s="20"/>
      <c r="AI21" s="55"/>
      <c r="AJ21" s="54"/>
      <c r="AK21" s="20"/>
      <c r="AL21" s="55"/>
      <c r="AM21" s="54"/>
      <c r="AN21" s="20"/>
      <c r="AO21" s="55"/>
    </row>
    <row r="22" spans="1:41" ht="15.75" x14ac:dyDescent="0.25">
      <c r="A22" s="19">
        <f t="shared" si="3"/>
        <v>20</v>
      </c>
      <c r="B22" s="11" t="str">
        <f>Т1За!B22</f>
        <v>Legion</v>
      </c>
      <c r="C22" s="11" t="str">
        <f>Т1За!C22</f>
        <v>Микулов Владимир</v>
      </c>
      <c r="D22" s="24">
        <f t="shared" si="0"/>
        <v>190.44000000000003</v>
      </c>
      <c r="E22" s="17">
        <f t="shared" si="4"/>
        <v>14</v>
      </c>
      <c r="F22" s="54">
        <v>13.8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55"/>
      <c r="U22" s="54"/>
      <c r="V22" s="20"/>
      <c r="W22" s="55"/>
      <c r="X22" s="54"/>
      <c r="Y22" s="20"/>
      <c r="Z22" s="55"/>
      <c r="AA22" s="54"/>
      <c r="AB22" s="20"/>
      <c r="AC22" s="55"/>
      <c r="AD22" s="54"/>
      <c r="AE22" s="20"/>
      <c r="AF22" s="55"/>
      <c r="AG22" s="54"/>
      <c r="AH22" s="20"/>
      <c r="AI22" s="55"/>
      <c r="AJ22" s="54"/>
      <c r="AK22" s="20"/>
      <c r="AL22" s="55"/>
      <c r="AM22" s="54"/>
      <c r="AN22" s="20"/>
      <c r="AO22" s="55"/>
    </row>
    <row r="23" spans="1:41" ht="15.75" x14ac:dyDescent="0.25">
      <c r="A23" s="19">
        <f t="shared" si="3"/>
        <v>21</v>
      </c>
      <c r="B23" s="11" t="str">
        <f>Т1За!B23</f>
        <v>ASpinnTeam</v>
      </c>
      <c r="C23" s="11" t="str">
        <f>Т1За!C23</f>
        <v>Нугуманов Артём</v>
      </c>
      <c r="D23" s="24">
        <f t="shared" si="0"/>
        <v>0</v>
      </c>
      <c r="E23" s="17">
        <f t="shared" si="4"/>
        <v>23</v>
      </c>
      <c r="F23" s="54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55"/>
      <c r="U23" s="54"/>
      <c r="V23" s="20"/>
      <c r="W23" s="55"/>
      <c r="X23" s="54"/>
      <c r="Y23" s="20"/>
      <c r="Z23" s="55"/>
      <c r="AA23" s="54"/>
      <c r="AB23" s="20"/>
      <c r="AC23" s="55"/>
      <c r="AD23" s="54"/>
      <c r="AE23" s="20"/>
      <c r="AF23" s="55"/>
      <c r="AG23" s="54"/>
      <c r="AH23" s="20"/>
      <c r="AI23" s="55"/>
      <c r="AJ23" s="54"/>
      <c r="AK23" s="20"/>
      <c r="AL23" s="55"/>
      <c r="AM23" s="54"/>
      <c r="AN23" s="20"/>
      <c r="AO23" s="55"/>
    </row>
    <row r="24" spans="1:41" ht="15.75" x14ac:dyDescent="0.25">
      <c r="A24" s="19">
        <f t="shared" si="3"/>
        <v>22</v>
      </c>
      <c r="B24" s="11" t="str">
        <f>Т1За!B24</f>
        <v>nanobass</v>
      </c>
      <c r="C24" s="11" t="str">
        <f>Т1За!C24</f>
        <v>Бычик Роман</v>
      </c>
      <c r="D24" s="24">
        <f t="shared" si="0"/>
        <v>262.44</v>
      </c>
      <c r="E24" s="17">
        <f t="shared" si="4"/>
        <v>10</v>
      </c>
      <c r="F24" s="54">
        <v>16.2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55"/>
      <c r="U24" s="54"/>
      <c r="V24" s="20"/>
      <c r="W24" s="55"/>
      <c r="X24" s="54"/>
      <c r="Y24" s="20"/>
      <c r="Z24" s="55"/>
      <c r="AA24" s="54"/>
      <c r="AB24" s="20"/>
      <c r="AC24" s="55"/>
      <c r="AD24" s="54"/>
      <c r="AE24" s="20"/>
      <c r="AF24" s="55"/>
      <c r="AG24" s="54"/>
      <c r="AH24" s="20"/>
      <c r="AI24" s="55"/>
      <c r="AJ24" s="54"/>
      <c r="AK24" s="20"/>
      <c r="AL24" s="55"/>
      <c r="AM24" s="54"/>
      <c r="AN24" s="20"/>
      <c r="AO24" s="55"/>
    </row>
    <row r="25" spans="1:41" ht="15.75" x14ac:dyDescent="0.25">
      <c r="A25" s="19">
        <f t="shared" si="3"/>
        <v>23</v>
      </c>
      <c r="B25" s="11">
        <f>Т1За!B25</f>
        <v>0</v>
      </c>
      <c r="C25" s="11">
        <f>Т1За!C25</f>
        <v>0</v>
      </c>
      <c r="D25" s="24">
        <f t="shared" si="0"/>
        <v>0</v>
      </c>
      <c r="E25" s="17">
        <f t="shared" si="4"/>
        <v>23</v>
      </c>
      <c r="F25" s="54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55"/>
      <c r="U25" s="54"/>
      <c r="V25" s="20"/>
      <c r="W25" s="55"/>
      <c r="X25" s="54"/>
      <c r="Y25" s="20"/>
      <c r="Z25" s="55"/>
      <c r="AA25" s="54"/>
      <c r="AB25" s="20"/>
      <c r="AC25" s="55"/>
      <c r="AD25" s="54"/>
      <c r="AE25" s="20"/>
      <c r="AF25" s="55"/>
      <c r="AG25" s="54"/>
      <c r="AH25" s="20"/>
      <c r="AI25" s="55"/>
      <c r="AJ25" s="54"/>
      <c r="AK25" s="20"/>
      <c r="AL25" s="55"/>
      <c r="AM25" s="54"/>
      <c r="AN25" s="20"/>
      <c r="AO25" s="55"/>
    </row>
    <row r="26" spans="1:41" ht="15.75" x14ac:dyDescent="0.25">
      <c r="A26" s="19">
        <f t="shared" si="3"/>
        <v>24</v>
      </c>
      <c r="B26" s="11">
        <f>Т1За!B26</f>
        <v>0</v>
      </c>
      <c r="C26" s="11">
        <f>Т1За!C26</f>
        <v>0</v>
      </c>
      <c r="D26" s="24">
        <f t="shared" si="0"/>
        <v>0</v>
      </c>
      <c r="E26" s="17">
        <f t="shared" si="4"/>
        <v>23</v>
      </c>
      <c r="F26" s="54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55"/>
      <c r="U26" s="54"/>
      <c r="V26" s="20"/>
      <c r="W26" s="55"/>
      <c r="X26" s="54"/>
      <c r="Y26" s="20"/>
      <c r="Z26" s="55"/>
      <c r="AA26" s="54"/>
      <c r="AB26" s="20"/>
      <c r="AC26" s="55"/>
      <c r="AD26" s="54"/>
      <c r="AE26" s="20"/>
      <c r="AF26" s="55"/>
      <c r="AG26" s="54"/>
      <c r="AH26" s="20"/>
      <c r="AI26" s="55"/>
      <c r="AJ26" s="54"/>
      <c r="AK26" s="20"/>
      <c r="AL26" s="55"/>
      <c r="AM26" s="54"/>
      <c r="AN26" s="20"/>
      <c r="AO26" s="55"/>
    </row>
    <row r="27" spans="1:41" ht="15.75" x14ac:dyDescent="0.25">
      <c r="A27" s="19">
        <f t="shared" si="3"/>
        <v>25</v>
      </c>
      <c r="B27" s="11">
        <f>Т1За!B27</f>
        <v>0</v>
      </c>
      <c r="C27" s="11">
        <f>Т1За!C27</f>
        <v>0</v>
      </c>
      <c r="D27" s="24">
        <f t="shared" si="0"/>
        <v>0</v>
      </c>
      <c r="E27" s="17">
        <f t="shared" si="4"/>
        <v>23</v>
      </c>
      <c r="F27" s="54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55"/>
      <c r="U27" s="54"/>
      <c r="V27" s="20"/>
      <c r="W27" s="55"/>
      <c r="X27" s="54"/>
      <c r="Y27" s="20"/>
      <c r="Z27" s="55"/>
      <c r="AA27" s="54"/>
      <c r="AB27" s="20"/>
      <c r="AC27" s="55"/>
      <c r="AD27" s="54"/>
      <c r="AE27" s="20"/>
      <c r="AF27" s="55"/>
      <c r="AG27" s="54"/>
      <c r="AH27" s="20"/>
      <c r="AI27" s="55"/>
      <c r="AJ27" s="54"/>
      <c r="AK27" s="20"/>
      <c r="AL27" s="55"/>
      <c r="AM27" s="54"/>
      <c r="AN27" s="20"/>
      <c r="AO27" s="55"/>
    </row>
    <row r="28" spans="1:41" ht="15.75" x14ac:dyDescent="0.25">
      <c r="A28" s="19">
        <f t="shared" si="3"/>
        <v>26</v>
      </c>
      <c r="B28" s="11">
        <f>Т1За!B28</f>
        <v>0</v>
      </c>
      <c r="C28" s="11">
        <f>Т1За!C28</f>
        <v>0</v>
      </c>
      <c r="D28" s="24">
        <f t="shared" si="0"/>
        <v>0</v>
      </c>
      <c r="E28" s="17">
        <f t="shared" si="4"/>
        <v>23</v>
      </c>
      <c r="F28" s="54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55"/>
      <c r="U28" s="54"/>
      <c r="V28" s="20"/>
      <c r="W28" s="55"/>
      <c r="X28" s="54"/>
      <c r="Y28" s="20"/>
      <c r="Z28" s="55"/>
      <c r="AA28" s="54"/>
      <c r="AB28" s="20"/>
      <c r="AC28" s="55"/>
      <c r="AD28" s="54"/>
      <c r="AE28" s="20"/>
      <c r="AF28" s="55"/>
      <c r="AG28" s="54"/>
      <c r="AH28" s="20"/>
      <c r="AI28" s="55"/>
      <c r="AJ28" s="54"/>
      <c r="AK28" s="20"/>
      <c r="AL28" s="55"/>
      <c r="AM28" s="54"/>
      <c r="AN28" s="20"/>
      <c r="AO28" s="55"/>
    </row>
    <row r="29" spans="1:41" ht="15.75" x14ac:dyDescent="0.25">
      <c r="A29" s="19">
        <f t="shared" si="3"/>
        <v>27</v>
      </c>
      <c r="B29" s="11">
        <f>Т1За!B29</f>
        <v>0</v>
      </c>
      <c r="C29" s="11">
        <f>Т1За!C29</f>
        <v>0</v>
      </c>
      <c r="D29" s="24">
        <f t="shared" si="0"/>
        <v>0</v>
      </c>
      <c r="E29" s="17">
        <f t="shared" si="4"/>
        <v>23</v>
      </c>
      <c r="F29" s="54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55"/>
      <c r="U29" s="54"/>
      <c r="V29" s="20"/>
      <c r="W29" s="55"/>
      <c r="X29" s="54"/>
      <c r="Y29" s="20"/>
      <c r="Z29" s="55"/>
      <c r="AA29" s="54"/>
      <c r="AB29" s="20"/>
      <c r="AC29" s="55"/>
      <c r="AD29" s="54"/>
      <c r="AE29" s="20"/>
      <c r="AF29" s="55"/>
      <c r="AG29" s="54"/>
      <c r="AH29" s="20"/>
      <c r="AI29" s="55"/>
      <c r="AJ29" s="54"/>
      <c r="AK29" s="20"/>
      <c r="AL29" s="55"/>
      <c r="AM29" s="54"/>
      <c r="AN29" s="20"/>
      <c r="AO29" s="55"/>
    </row>
    <row r="30" spans="1:41" ht="15.75" x14ac:dyDescent="0.25">
      <c r="A30" s="19">
        <f t="shared" si="3"/>
        <v>28</v>
      </c>
      <c r="B30" s="11">
        <f>Т1За!B30</f>
        <v>0</v>
      </c>
      <c r="C30" s="11">
        <f>Т1За!C30</f>
        <v>0</v>
      </c>
      <c r="D30" s="24">
        <f t="shared" si="0"/>
        <v>0</v>
      </c>
      <c r="E30" s="17">
        <f t="shared" si="4"/>
        <v>23</v>
      </c>
      <c r="F30" s="54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55"/>
      <c r="U30" s="54"/>
      <c r="V30" s="20"/>
      <c r="W30" s="55"/>
      <c r="X30" s="54"/>
      <c r="Y30" s="20"/>
      <c r="Z30" s="55"/>
      <c r="AA30" s="54"/>
      <c r="AB30" s="20"/>
      <c r="AC30" s="55"/>
      <c r="AD30" s="54"/>
      <c r="AE30" s="20"/>
      <c r="AF30" s="55"/>
      <c r="AG30" s="54"/>
      <c r="AH30" s="20"/>
      <c r="AI30" s="55"/>
      <c r="AJ30" s="54"/>
      <c r="AK30" s="20"/>
      <c r="AL30" s="55"/>
      <c r="AM30" s="54"/>
      <c r="AN30" s="20"/>
      <c r="AO30" s="55"/>
    </row>
    <row r="31" spans="1:41" ht="15.75" x14ac:dyDescent="0.25">
      <c r="A31" s="19">
        <f t="shared" si="3"/>
        <v>29</v>
      </c>
      <c r="B31" s="11">
        <f>Т1За!B31</f>
        <v>0</v>
      </c>
      <c r="C31" s="11">
        <f>Т1За!C31</f>
        <v>0</v>
      </c>
      <c r="D31" s="24">
        <f t="shared" si="0"/>
        <v>0</v>
      </c>
      <c r="E31" s="17">
        <f t="shared" si="4"/>
        <v>23</v>
      </c>
      <c r="F31" s="54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55"/>
      <c r="U31" s="54"/>
      <c r="V31" s="20"/>
      <c r="W31" s="55"/>
      <c r="X31" s="54"/>
      <c r="Y31" s="20"/>
      <c r="Z31" s="55"/>
      <c r="AA31" s="54"/>
      <c r="AB31" s="20"/>
      <c r="AC31" s="55"/>
      <c r="AD31" s="54"/>
      <c r="AE31" s="20"/>
      <c r="AF31" s="55"/>
      <c r="AG31" s="54"/>
      <c r="AH31" s="20"/>
      <c r="AI31" s="55"/>
      <c r="AJ31" s="54"/>
      <c r="AK31" s="20"/>
      <c r="AL31" s="55"/>
      <c r="AM31" s="54"/>
      <c r="AN31" s="20"/>
      <c r="AO31" s="55"/>
    </row>
    <row r="32" spans="1:41" ht="15.75" x14ac:dyDescent="0.25">
      <c r="A32" s="19">
        <f t="shared" si="3"/>
        <v>30</v>
      </c>
      <c r="B32" s="11">
        <f>Т1За!B32</f>
        <v>0</v>
      </c>
      <c r="C32" s="11">
        <f>Т1За!C32</f>
        <v>0</v>
      </c>
      <c r="D32" s="24">
        <f t="shared" si="0"/>
        <v>0</v>
      </c>
      <c r="E32" s="17">
        <f t="shared" si="4"/>
        <v>23</v>
      </c>
      <c r="F32" s="54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55"/>
      <c r="U32" s="54"/>
      <c r="V32" s="20"/>
      <c r="W32" s="55"/>
      <c r="X32" s="54"/>
      <c r="Y32" s="20"/>
      <c r="Z32" s="55"/>
      <c r="AA32" s="54"/>
      <c r="AB32" s="20"/>
      <c r="AC32" s="55"/>
      <c r="AD32" s="54"/>
      <c r="AE32" s="20"/>
      <c r="AF32" s="55"/>
      <c r="AG32" s="54"/>
      <c r="AH32" s="20"/>
      <c r="AI32" s="55"/>
      <c r="AJ32" s="54"/>
      <c r="AK32" s="20"/>
      <c r="AL32" s="55"/>
      <c r="AM32" s="54"/>
      <c r="AN32" s="20"/>
      <c r="AO32" s="55"/>
    </row>
    <row r="33" spans="1:41" ht="15.75" x14ac:dyDescent="0.25">
      <c r="A33" s="19">
        <f t="shared" si="3"/>
        <v>31</v>
      </c>
      <c r="B33" s="11">
        <f>Т1За!B33</f>
        <v>0</v>
      </c>
      <c r="C33" s="11">
        <f>Т1За!C33</f>
        <v>0</v>
      </c>
      <c r="D33" s="24">
        <f t="shared" si="0"/>
        <v>0</v>
      </c>
      <c r="E33" s="17">
        <f t="shared" si="4"/>
        <v>23</v>
      </c>
      <c r="F33" s="54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55"/>
      <c r="U33" s="54"/>
      <c r="V33" s="20"/>
      <c r="W33" s="55"/>
      <c r="X33" s="54"/>
      <c r="Y33" s="20"/>
      <c r="Z33" s="55"/>
      <c r="AA33" s="54"/>
      <c r="AB33" s="20"/>
      <c r="AC33" s="55"/>
      <c r="AD33" s="54"/>
      <c r="AE33" s="20"/>
      <c r="AF33" s="55"/>
      <c r="AG33" s="54"/>
      <c r="AH33" s="20"/>
      <c r="AI33" s="55"/>
      <c r="AJ33" s="54"/>
      <c r="AK33" s="20"/>
      <c r="AL33" s="55"/>
      <c r="AM33" s="54"/>
      <c r="AN33" s="20"/>
      <c r="AO33" s="55"/>
    </row>
    <row r="34" spans="1:41" ht="15.75" x14ac:dyDescent="0.25">
      <c r="A34" s="19">
        <f t="shared" si="3"/>
        <v>32</v>
      </c>
      <c r="B34" s="11">
        <f>Т1За!B34</f>
        <v>0</v>
      </c>
      <c r="C34" s="11">
        <f>Т1За!C34</f>
        <v>0</v>
      </c>
      <c r="D34" s="24">
        <f t="shared" si="0"/>
        <v>0</v>
      </c>
      <c r="E34" s="17">
        <f t="shared" si="4"/>
        <v>23</v>
      </c>
      <c r="F34" s="54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55"/>
      <c r="U34" s="54"/>
      <c r="V34" s="20"/>
      <c r="W34" s="55"/>
      <c r="X34" s="54"/>
      <c r="Y34" s="20"/>
      <c r="Z34" s="55"/>
      <c r="AA34" s="54"/>
      <c r="AB34" s="20"/>
      <c r="AC34" s="55"/>
      <c r="AD34" s="54"/>
      <c r="AE34" s="20"/>
      <c r="AF34" s="55"/>
      <c r="AG34" s="54"/>
      <c r="AH34" s="20"/>
      <c r="AI34" s="55"/>
      <c r="AJ34" s="54"/>
      <c r="AK34" s="20"/>
      <c r="AL34" s="55"/>
      <c r="AM34" s="54"/>
      <c r="AN34" s="20"/>
      <c r="AO34" s="55"/>
    </row>
    <row r="35" spans="1:41" ht="15.75" x14ac:dyDescent="0.25">
      <c r="A35" s="19">
        <f t="shared" si="3"/>
        <v>33</v>
      </c>
      <c r="B35" s="11">
        <f>Т1За!B35</f>
        <v>0</v>
      </c>
      <c r="C35" s="11">
        <f>Т1За!C35</f>
        <v>0</v>
      </c>
      <c r="D35" s="24">
        <f t="shared" si="0"/>
        <v>0</v>
      </c>
      <c r="E35" s="17">
        <f t="shared" si="4"/>
        <v>23</v>
      </c>
      <c r="F35" s="54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55"/>
      <c r="U35" s="54"/>
      <c r="V35" s="20"/>
      <c r="W35" s="55"/>
      <c r="X35" s="54"/>
      <c r="Y35" s="20"/>
      <c r="Z35" s="55"/>
      <c r="AA35" s="54"/>
      <c r="AB35" s="20"/>
      <c r="AC35" s="55"/>
      <c r="AD35" s="54"/>
      <c r="AE35" s="20"/>
      <c r="AF35" s="55"/>
      <c r="AG35" s="54"/>
      <c r="AH35" s="20"/>
      <c r="AI35" s="55"/>
      <c r="AJ35" s="54"/>
      <c r="AK35" s="20"/>
      <c r="AL35" s="55"/>
      <c r="AM35" s="54"/>
      <c r="AN35" s="20"/>
      <c r="AO35" s="55"/>
    </row>
    <row r="36" spans="1:41" ht="15.75" x14ac:dyDescent="0.25">
      <c r="A36" s="19">
        <f t="shared" si="3"/>
        <v>34</v>
      </c>
      <c r="B36" s="11">
        <f>Т1За!B36</f>
        <v>0</v>
      </c>
      <c r="C36" s="11">
        <f>Т1За!C36</f>
        <v>0</v>
      </c>
      <c r="D36" s="24">
        <f t="shared" si="0"/>
        <v>0</v>
      </c>
      <c r="E36" s="17">
        <f t="shared" ref="E36:E41" si="5">E78</f>
        <v>23</v>
      </c>
      <c r="F36" s="54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55"/>
      <c r="U36" s="54"/>
      <c r="V36" s="20"/>
      <c r="W36" s="55"/>
      <c r="X36" s="54"/>
      <c r="Y36" s="20"/>
      <c r="Z36" s="55"/>
      <c r="AA36" s="54"/>
      <c r="AB36" s="20"/>
      <c r="AC36" s="55"/>
      <c r="AD36" s="54"/>
      <c r="AE36" s="20"/>
      <c r="AF36" s="55"/>
      <c r="AG36" s="54"/>
      <c r="AH36" s="20"/>
      <c r="AI36" s="55"/>
      <c r="AJ36" s="54"/>
      <c r="AK36" s="20"/>
      <c r="AL36" s="55"/>
      <c r="AM36" s="54"/>
      <c r="AN36" s="20"/>
      <c r="AO36" s="55"/>
    </row>
    <row r="37" spans="1:41" ht="15.75" x14ac:dyDescent="0.25">
      <c r="A37" s="19">
        <f t="shared" si="3"/>
        <v>35</v>
      </c>
      <c r="B37" s="11">
        <f>Т1За!B37</f>
        <v>0</v>
      </c>
      <c r="C37" s="11">
        <f>Т1За!C37</f>
        <v>0</v>
      </c>
      <c r="D37" s="24">
        <f t="shared" si="0"/>
        <v>0</v>
      </c>
      <c r="E37" s="17">
        <f t="shared" si="5"/>
        <v>23</v>
      </c>
      <c r="F37" s="54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55"/>
      <c r="U37" s="54"/>
      <c r="V37" s="20"/>
      <c r="W37" s="55"/>
      <c r="X37" s="54"/>
      <c r="Y37" s="20"/>
      <c r="Z37" s="55"/>
      <c r="AA37" s="54"/>
      <c r="AB37" s="20"/>
      <c r="AC37" s="55"/>
      <c r="AD37" s="54"/>
      <c r="AE37" s="20"/>
      <c r="AF37" s="55"/>
      <c r="AG37" s="54"/>
      <c r="AH37" s="20"/>
      <c r="AI37" s="55"/>
      <c r="AJ37" s="54"/>
      <c r="AK37" s="20"/>
      <c r="AL37" s="55"/>
      <c r="AM37" s="54"/>
      <c r="AN37" s="20"/>
      <c r="AO37" s="55"/>
    </row>
    <row r="38" spans="1:41" ht="15.75" x14ac:dyDescent="0.25">
      <c r="A38" s="19">
        <f t="shared" si="3"/>
        <v>36</v>
      </c>
      <c r="B38" s="11">
        <f>Т1За!B38</f>
        <v>0</v>
      </c>
      <c r="C38" s="11">
        <f>Т1За!C38</f>
        <v>0</v>
      </c>
      <c r="D38" s="24">
        <f t="shared" si="0"/>
        <v>0</v>
      </c>
      <c r="E38" s="17">
        <f t="shared" si="5"/>
        <v>23</v>
      </c>
      <c r="F38" s="54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55"/>
      <c r="U38" s="54"/>
      <c r="V38" s="20"/>
      <c r="W38" s="55"/>
      <c r="X38" s="54"/>
      <c r="Y38" s="20"/>
      <c r="Z38" s="55"/>
      <c r="AA38" s="54"/>
      <c r="AB38" s="20"/>
      <c r="AC38" s="55"/>
      <c r="AD38" s="54"/>
      <c r="AE38" s="20"/>
      <c r="AF38" s="55"/>
      <c r="AG38" s="54"/>
      <c r="AH38" s="20"/>
      <c r="AI38" s="55"/>
      <c r="AJ38" s="54"/>
      <c r="AK38" s="20"/>
      <c r="AL38" s="55"/>
      <c r="AM38" s="54"/>
      <c r="AN38" s="20"/>
      <c r="AO38" s="55"/>
    </row>
    <row r="39" spans="1:41" ht="15.75" x14ac:dyDescent="0.25">
      <c r="A39" s="19">
        <f t="shared" si="3"/>
        <v>37</v>
      </c>
      <c r="B39" s="11">
        <f>Т1За!B39</f>
        <v>0</v>
      </c>
      <c r="C39" s="11">
        <f>Т1За!C39</f>
        <v>0</v>
      </c>
      <c r="D39" s="24">
        <f t="shared" si="0"/>
        <v>0</v>
      </c>
      <c r="E39" s="17">
        <f t="shared" si="5"/>
        <v>23</v>
      </c>
      <c r="F39" s="54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55"/>
      <c r="U39" s="54"/>
      <c r="V39" s="20"/>
      <c r="W39" s="55"/>
      <c r="X39" s="54"/>
      <c r="Y39" s="20"/>
      <c r="Z39" s="55"/>
      <c r="AA39" s="54"/>
      <c r="AB39" s="20"/>
      <c r="AC39" s="55"/>
      <c r="AD39" s="54"/>
      <c r="AE39" s="20"/>
      <c r="AF39" s="55"/>
      <c r="AG39" s="54"/>
      <c r="AH39" s="20"/>
      <c r="AI39" s="55"/>
      <c r="AJ39" s="54"/>
      <c r="AK39" s="20"/>
      <c r="AL39" s="55"/>
      <c r="AM39" s="54"/>
      <c r="AN39" s="20"/>
      <c r="AO39" s="55"/>
    </row>
    <row r="40" spans="1:41" ht="15.75" x14ac:dyDescent="0.25">
      <c r="A40" s="19">
        <f t="shared" si="3"/>
        <v>38</v>
      </c>
      <c r="B40" s="11">
        <f>Т1За!B40</f>
        <v>0</v>
      </c>
      <c r="C40" s="11">
        <f>Т1За!C40</f>
        <v>0</v>
      </c>
      <c r="D40" s="24">
        <f t="shared" si="0"/>
        <v>0</v>
      </c>
      <c r="E40" s="17">
        <f t="shared" si="5"/>
        <v>23</v>
      </c>
      <c r="F40" s="54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55"/>
      <c r="U40" s="54"/>
      <c r="V40" s="20"/>
      <c r="W40" s="55"/>
      <c r="X40" s="54"/>
      <c r="Y40" s="20"/>
      <c r="Z40" s="55"/>
      <c r="AA40" s="54"/>
      <c r="AB40" s="20"/>
      <c r="AC40" s="55"/>
      <c r="AD40" s="54"/>
      <c r="AE40" s="20"/>
      <c r="AF40" s="55"/>
      <c r="AG40" s="54"/>
      <c r="AH40" s="20"/>
      <c r="AI40" s="55"/>
      <c r="AJ40" s="54"/>
      <c r="AK40" s="20"/>
      <c r="AL40" s="55"/>
      <c r="AM40" s="54"/>
      <c r="AN40" s="20"/>
      <c r="AO40" s="55"/>
    </row>
    <row r="41" spans="1:41" ht="16.5" thickBot="1" x14ac:dyDescent="0.3">
      <c r="A41" s="19">
        <f t="shared" si="3"/>
        <v>39</v>
      </c>
      <c r="B41" s="11">
        <f>Т1За!B41</f>
        <v>0</v>
      </c>
      <c r="C41" s="11">
        <f>Т1За!C41</f>
        <v>0</v>
      </c>
      <c r="D41" s="24">
        <f t="shared" si="0"/>
        <v>0</v>
      </c>
      <c r="E41" s="17">
        <f t="shared" si="5"/>
        <v>23</v>
      </c>
      <c r="F41" s="56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8"/>
      <c r="U41" s="56"/>
      <c r="V41" s="57"/>
      <c r="W41" s="58"/>
      <c r="X41" s="56"/>
      <c r="Y41" s="57"/>
      <c r="Z41" s="58"/>
      <c r="AA41" s="56"/>
      <c r="AB41" s="57"/>
      <c r="AC41" s="58"/>
      <c r="AD41" s="56"/>
      <c r="AE41" s="57"/>
      <c r="AF41" s="58"/>
      <c r="AG41" s="56"/>
      <c r="AH41" s="57"/>
      <c r="AI41" s="58"/>
      <c r="AJ41" s="56"/>
      <c r="AK41" s="57"/>
      <c r="AL41" s="58"/>
      <c r="AM41" s="56"/>
      <c r="AN41" s="57"/>
      <c r="AO41" s="58"/>
    </row>
    <row r="42" spans="1:41" ht="16.5" thickBot="1" x14ac:dyDescent="0.3">
      <c r="C42" s="82" t="s">
        <v>61</v>
      </c>
      <c r="D42" s="82"/>
      <c r="E42" s="83"/>
      <c r="F42" s="23">
        <f>AVERAGE(F3:O41)</f>
        <v>16.84375</v>
      </c>
      <c r="U42" s="23">
        <f>AVERAGE(U3:W41)</f>
        <v>33.733333333333334</v>
      </c>
      <c r="X42" s="23" t="e">
        <f>AVERAGE(X3:Z41)</f>
        <v>#DIV/0!</v>
      </c>
      <c r="AA42" s="23" t="e">
        <f>AVERAGE(AA3:AC41)</f>
        <v>#DIV/0!</v>
      </c>
      <c r="AD42" s="23" t="e">
        <f>AVERAGE(AD3:AF41)</f>
        <v>#DIV/0!</v>
      </c>
      <c r="AG42" s="23" t="e">
        <f>AVERAGE(AG3:AI41)</f>
        <v>#DIV/0!</v>
      </c>
      <c r="AJ42" s="23" t="e">
        <f>AVERAGE(AJ3:AL41)</f>
        <v>#DIV/0!</v>
      </c>
    </row>
    <row r="43" spans="1:41" ht="16.5" hidden="1" customHeight="1" outlineLevel="1" x14ac:dyDescent="0.25">
      <c r="A43" s="72" t="s">
        <v>26</v>
      </c>
      <c r="B43" s="76" t="s">
        <v>1</v>
      </c>
      <c r="C43" s="76" t="s">
        <v>0</v>
      </c>
      <c r="D43" s="78" t="s">
        <v>60</v>
      </c>
      <c r="E43" s="80" t="s">
        <v>3</v>
      </c>
      <c r="F43" s="66" t="s">
        <v>2</v>
      </c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8"/>
    </row>
    <row r="44" spans="1:41" ht="15.75" hidden="1" customHeight="1" outlineLevel="1" thickBot="1" x14ac:dyDescent="0.3">
      <c r="A44" s="73"/>
      <c r="B44" s="77"/>
      <c r="C44" s="77"/>
      <c r="D44" s="79"/>
      <c r="E44" s="81"/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1"/>
    </row>
    <row r="45" spans="1:41" ht="15.75" hidden="1" outlineLevel="1" x14ac:dyDescent="0.25">
      <c r="A45" s="18">
        <v>1</v>
      </c>
      <c r="B45" s="28" t="str">
        <f>B3</f>
        <v>Vodomotorika TEAM</v>
      </c>
      <c r="C45" s="29" t="str">
        <f>C3</f>
        <v>Круглянин Сергей</v>
      </c>
      <c r="D45" s="21">
        <f>SUM(F45:AO45)</f>
        <v>0</v>
      </c>
      <c r="E45" s="3">
        <f>IF(D45&gt;0,RANK(D45,$D$45:$D$83),реглист!$C$88+1)</f>
        <v>23</v>
      </c>
      <c r="F45" s="21">
        <f t="shared" ref="F45:O60" si="6">POWER(F3,2)</f>
        <v>0</v>
      </c>
      <c r="G45" s="21">
        <f t="shared" si="6"/>
        <v>0</v>
      </c>
      <c r="H45" s="21">
        <f t="shared" si="6"/>
        <v>0</v>
      </c>
      <c r="I45" s="21">
        <f t="shared" si="6"/>
        <v>0</v>
      </c>
      <c r="J45" s="21">
        <f t="shared" si="6"/>
        <v>0</v>
      </c>
      <c r="K45" s="21">
        <f t="shared" si="6"/>
        <v>0</v>
      </c>
      <c r="L45" s="21">
        <f>POWER(L3,2)</f>
        <v>0</v>
      </c>
      <c r="M45" s="21">
        <f>POWER(M3,2)</f>
        <v>0</v>
      </c>
      <c r="N45" s="21">
        <f>POWER(N3,2)</f>
        <v>0</v>
      </c>
      <c r="O45" s="21">
        <f>POWER(O3,2)</f>
        <v>0</v>
      </c>
      <c r="P45" s="21">
        <f t="shared" ref="P45:T60" si="7">POWER(P3,2)</f>
        <v>0</v>
      </c>
      <c r="Q45" s="21">
        <f t="shared" si="7"/>
        <v>0</v>
      </c>
      <c r="R45" s="21">
        <f t="shared" si="7"/>
        <v>0</v>
      </c>
      <c r="S45" s="21">
        <f t="shared" si="7"/>
        <v>0</v>
      </c>
      <c r="T45" s="21">
        <f t="shared" si="7"/>
        <v>0</v>
      </c>
      <c r="U45" s="21">
        <f>IF(U3&gt;=45,POWER(U3,2),POWER(U3/2,2))</f>
        <v>0</v>
      </c>
      <c r="V45" s="21">
        <f t="shared" ref="V45:Z60" si="8">IF(V3&gt;=45,POWER(V3,2),POWER(V3/2,2))</f>
        <v>0</v>
      </c>
      <c r="W45" s="21">
        <f t="shared" si="8"/>
        <v>0</v>
      </c>
      <c r="X45" s="21">
        <f t="shared" si="8"/>
        <v>0</v>
      </c>
      <c r="Y45" s="21">
        <f t="shared" si="8"/>
        <v>0</v>
      </c>
      <c r="Z45" s="21">
        <f t="shared" si="8"/>
        <v>0</v>
      </c>
      <c r="AA45" s="21">
        <f>IF(AA3&gt;=40,POWER(AA3,2),POWER(AA3/2,2))</f>
        <v>0</v>
      </c>
      <c r="AB45" s="21">
        <f t="shared" ref="AB45:AC45" si="9">IF(AB3&gt;=40,POWER(AB3,2),POWER(AB3/2,2))</f>
        <v>0</v>
      </c>
      <c r="AC45" s="21">
        <f t="shared" si="9"/>
        <v>0</v>
      </c>
      <c r="AD45" s="21">
        <f>IF(AD3&gt;=30,POWER(AD3,2),POWER(AD3/2,2))</f>
        <v>0</v>
      </c>
      <c r="AE45" s="21">
        <f t="shared" ref="AE45:AL45" si="10">IF(AE3&gt;=30,POWER(AE3,2),POWER(AE3/2,2))</f>
        <v>0</v>
      </c>
      <c r="AF45" s="21">
        <f t="shared" si="10"/>
        <v>0</v>
      </c>
      <c r="AG45" s="21">
        <f t="shared" si="10"/>
        <v>0</v>
      </c>
      <c r="AH45" s="21">
        <f t="shared" si="10"/>
        <v>0</v>
      </c>
      <c r="AI45" s="21">
        <f t="shared" si="10"/>
        <v>0</v>
      </c>
      <c r="AJ45" s="21">
        <f t="shared" si="10"/>
        <v>0</v>
      </c>
      <c r="AK45" s="21">
        <f t="shared" si="10"/>
        <v>0</v>
      </c>
      <c r="AL45" s="21">
        <f t="shared" si="10"/>
        <v>0</v>
      </c>
      <c r="AM45" s="21">
        <f>IF(AM3&gt;=75,POWER(AM3,2),POWER(AM3/2,2))</f>
        <v>0</v>
      </c>
      <c r="AN45" s="21">
        <f>IF(AN3&gt;=75,POWER(AN3,2),POWER(AN3/2,2))</f>
        <v>0</v>
      </c>
      <c r="AO45" s="21">
        <f>IF(AO3&gt;=75,POWER(AO3,2),POWER(AO3/2,2))</f>
        <v>0</v>
      </c>
    </row>
    <row r="46" spans="1:41" ht="15.75" hidden="1" outlineLevel="1" x14ac:dyDescent="0.25">
      <c r="A46" s="19">
        <f>A45+1</f>
        <v>2</v>
      </c>
      <c r="B46" s="28" t="str">
        <f t="shared" ref="B46:C61" si="11">B4</f>
        <v>Трудовые резервы</v>
      </c>
      <c r="C46" s="29" t="str">
        <f t="shared" si="11"/>
        <v>Пожарский Константин</v>
      </c>
      <c r="D46" s="21">
        <f t="shared" ref="D46:D83" si="12">SUM(F46:AO46)</f>
        <v>439.36</v>
      </c>
      <c r="E46" s="3">
        <f>IF(D46&gt;0,RANK(D46,$D$45:$D$83),реглист!$C$88+1)</f>
        <v>6</v>
      </c>
      <c r="F46" s="20">
        <f t="shared" si="6"/>
        <v>196</v>
      </c>
      <c r="G46" s="20">
        <f t="shared" si="6"/>
        <v>243.35999999999999</v>
      </c>
      <c r="H46" s="20">
        <f t="shared" si="6"/>
        <v>0</v>
      </c>
      <c r="I46" s="20">
        <f t="shared" si="6"/>
        <v>0</v>
      </c>
      <c r="J46" s="21">
        <f t="shared" si="6"/>
        <v>0</v>
      </c>
      <c r="K46" s="21">
        <f t="shared" si="6"/>
        <v>0</v>
      </c>
      <c r="L46" s="21">
        <f t="shared" si="6"/>
        <v>0</v>
      </c>
      <c r="M46" s="20">
        <f t="shared" si="6"/>
        <v>0</v>
      </c>
      <c r="N46" s="20">
        <f t="shared" si="6"/>
        <v>0</v>
      </c>
      <c r="O46" s="20">
        <f t="shared" si="6"/>
        <v>0</v>
      </c>
      <c r="P46" s="21">
        <f t="shared" si="7"/>
        <v>0</v>
      </c>
      <c r="Q46" s="21">
        <f t="shared" si="7"/>
        <v>0</v>
      </c>
      <c r="R46" s="21">
        <f t="shared" si="7"/>
        <v>0</v>
      </c>
      <c r="S46" s="21">
        <f t="shared" si="7"/>
        <v>0</v>
      </c>
      <c r="T46" s="21">
        <f t="shared" si="7"/>
        <v>0</v>
      </c>
      <c r="U46" s="21">
        <f t="shared" ref="U46:Z61" si="13">IF(U4&gt;=45,POWER(U4,2),POWER(U4/2,2))</f>
        <v>0</v>
      </c>
      <c r="V46" s="21">
        <f t="shared" si="13"/>
        <v>0</v>
      </c>
      <c r="W46" s="21">
        <f t="shared" si="13"/>
        <v>0</v>
      </c>
      <c r="X46" s="21">
        <f t="shared" si="8"/>
        <v>0</v>
      </c>
      <c r="Y46" s="21">
        <f t="shared" si="8"/>
        <v>0</v>
      </c>
      <c r="Z46" s="21">
        <f t="shared" si="8"/>
        <v>0</v>
      </c>
      <c r="AA46" s="21">
        <f t="shared" ref="AA46:AC61" si="14">IF(AA4&gt;=40,POWER(AA4,2),POWER(AA4/2,2))</f>
        <v>0</v>
      </c>
      <c r="AB46" s="21">
        <f t="shared" si="14"/>
        <v>0</v>
      </c>
      <c r="AC46" s="21">
        <f t="shared" si="14"/>
        <v>0</v>
      </c>
      <c r="AD46" s="21">
        <f t="shared" ref="AD46:AL61" si="15">IF(AD4&gt;=30,POWER(AD4,2),POWER(AD4/2,2))</f>
        <v>0</v>
      </c>
      <c r="AE46" s="21">
        <f t="shared" si="15"/>
        <v>0</v>
      </c>
      <c r="AF46" s="21">
        <f t="shared" si="15"/>
        <v>0</v>
      </c>
      <c r="AG46" s="21">
        <f t="shared" si="15"/>
        <v>0</v>
      </c>
      <c r="AH46" s="21">
        <f t="shared" si="15"/>
        <v>0</v>
      </c>
      <c r="AI46" s="21">
        <f t="shared" si="15"/>
        <v>0</v>
      </c>
      <c r="AJ46" s="21">
        <f t="shared" si="15"/>
        <v>0</v>
      </c>
      <c r="AK46" s="21">
        <f t="shared" si="15"/>
        <v>0</v>
      </c>
      <c r="AL46" s="21">
        <f t="shared" si="15"/>
        <v>0</v>
      </c>
      <c r="AM46" s="21">
        <f t="shared" ref="AM46:AO61" si="16">IF(AM4&gt;=75,POWER(AM4,2),POWER(AM4/2,2))</f>
        <v>0</v>
      </c>
      <c r="AN46" s="21">
        <f t="shared" si="16"/>
        <v>0</v>
      </c>
      <c r="AO46" s="21">
        <f t="shared" si="16"/>
        <v>0</v>
      </c>
    </row>
    <row r="47" spans="1:41" ht="15.75" hidden="1" outlineLevel="1" x14ac:dyDescent="0.25">
      <c r="A47" s="19">
        <f t="shared" ref="A47:A83" si="17">A46+1</f>
        <v>3</v>
      </c>
      <c r="B47" s="28" t="str">
        <f t="shared" si="11"/>
        <v>Poseidon</v>
      </c>
      <c r="C47" s="29" t="str">
        <f t="shared" si="11"/>
        <v>Строк Павел</v>
      </c>
      <c r="D47" s="21">
        <f t="shared" si="12"/>
        <v>309.76000000000005</v>
      </c>
      <c r="E47" s="3">
        <f>IF(D47&gt;0,RANK(D47,$D$45:$D$83),реглист!$C$88+1)</f>
        <v>7</v>
      </c>
      <c r="F47" s="20">
        <f t="shared" si="6"/>
        <v>0</v>
      </c>
      <c r="G47" s="20">
        <f t="shared" si="6"/>
        <v>0</v>
      </c>
      <c r="H47" s="20">
        <f t="shared" si="6"/>
        <v>0</v>
      </c>
      <c r="I47" s="20">
        <f t="shared" si="6"/>
        <v>0</v>
      </c>
      <c r="J47" s="21">
        <f t="shared" si="6"/>
        <v>0</v>
      </c>
      <c r="K47" s="21">
        <f t="shared" si="6"/>
        <v>0</v>
      </c>
      <c r="L47" s="21">
        <f t="shared" si="6"/>
        <v>0</v>
      </c>
      <c r="M47" s="20">
        <f t="shared" si="6"/>
        <v>0</v>
      </c>
      <c r="N47" s="20">
        <f t="shared" si="6"/>
        <v>0</v>
      </c>
      <c r="O47" s="20">
        <f t="shared" si="6"/>
        <v>0</v>
      </c>
      <c r="P47" s="21">
        <f t="shared" si="7"/>
        <v>0</v>
      </c>
      <c r="Q47" s="21">
        <f t="shared" si="7"/>
        <v>0</v>
      </c>
      <c r="R47" s="21">
        <f t="shared" si="7"/>
        <v>0</v>
      </c>
      <c r="S47" s="21">
        <f t="shared" si="7"/>
        <v>0</v>
      </c>
      <c r="T47" s="21">
        <f t="shared" si="7"/>
        <v>0</v>
      </c>
      <c r="U47" s="21">
        <f t="shared" si="13"/>
        <v>309.76000000000005</v>
      </c>
      <c r="V47" s="21">
        <f t="shared" si="13"/>
        <v>0</v>
      </c>
      <c r="W47" s="21">
        <f t="shared" si="13"/>
        <v>0</v>
      </c>
      <c r="X47" s="21">
        <f t="shared" si="8"/>
        <v>0</v>
      </c>
      <c r="Y47" s="21">
        <f t="shared" si="8"/>
        <v>0</v>
      </c>
      <c r="Z47" s="21">
        <f t="shared" si="8"/>
        <v>0</v>
      </c>
      <c r="AA47" s="21">
        <f t="shared" si="14"/>
        <v>0</v>
      </c>
      <c r="AB47" s="21">
        <f t="shared" si="14"/>
        <v>0</v>
      </c>
      <c r="AC47" s="21">
        <f t="shared" si="14"/>
        <v>0</v>
      </c>
      <c r="AD47" s="21">
        <f t="shared" si="15"/>
        <v>0</v>
      </c>
      <c r="AE47" s="21">
        <f t="shared" si="15"/>
        <v>0</v>
      </c>
      <c r="AF47" s="21">
        <f t="shared" si="15"/>
        <v>0</v>
      </c>
      <c r="AG47" s="21">
        <f t="shared" si="15"/>
        <v>0</v>
      </c>
      <c r="AH47" s="21">
        <f t="shared" si="15"/>
        <v>0</v>
      </c>
      <c r="AI47" s="21">
        <f t="shared" si="15"/>
        <v>0</v>
      </c>
      <c r="AJ47" s="21">
        <f t="shared" si="15"/>
        <v>0</v>
      </c>
      <c r="AK47" s="21">
        <f t="shared" si="15"/>
        <v>0</v>
      </c>
      <c r="AL47" s="21">
        <f t="shared" si="15"/>
        <v>0</v>
      </c>
      <c r="AM47" s="21">
        <f t="shared" si="16"/>
        <v>0</v>
      </c>
      <c r="AN47" s="21">
        <f t="shared" si="16"/>
        <v>0</v>
      </c>
      <c r="AO47" s="21">
        <f t="shared" si="16"/>
        <v>0</v>
      </c>
    </row>
    <row r="48" spans="1:41" ht="15.75" hidden="1" outlineLevel="1" x14ac:dyDescent="0.25">
      <c r="A48" s="19">
        <f t="shared" si="17"/>
        <v>4</v>
      </c>
      <c r="B48" s="28" t="str">
        <f t="shared" si="11"/>
        <v>Peacock Bass</v>
      </c>
      <c r="C48" s="29" t="str">
        <f t="shared" si="11"/>
        <v>Сенчуров Иван</v>
      </c>
      <c r="D48" s="21">
        <f t="shared" si="12"/>
        <v>0</v>
      </c>
      <c r="E48" s="3">
        <f>IF(D48&gt;0,RANK(D48,$D$45:$D$83),реглист!$C$88+1)</f>
        <v>23</v>
      </c>
      <c r="F48" s="20">
        <f t="shared" si="6"/>
        <v>0</v>
      </c>
      <c r="G48" s="20">
        <f t="shared" si="6"/>
        <v>0</v>
      </c>
      <c r="H48" s="20">
        <f t="shared" si="6"/>
        <v>0</v>
      </c>
      <c r="I48" s="20">
        <f t="shared" si="6"/>
        <v>0</v>
      </c>
      <c r="J48" s="21">
        <f t="shared" si="6"/>
        <v>0</v>
      </c>
      <c r="K48" s="21">
        <f t="shared" si="6"/>
        <v>0</v>
      </c>
      <c r="L48" s="21">
        <f t="shared" si="6"/>
        <v>0</v>
      </c>
      <c r="M48" s="20">
        <f t="shared" si="6"/>
        <v>0</v>
      </c>
      <c r="N48" s="20">
        <f t="shared" si="6"/>
        <v>0</v>
      </c>
      <c r="O48" s="20">
        <f t="shared" si="6"/>
        <v>0</v>
      </c>
      <c r="P48" s="21">
        <f t="shared" si="7"/>
        <v>0</v>
      </c>
      <c r="Q48" s="21">
        <f t="shared" si="7"/>
        <v>0</v>
      </c>
      <c r="R48" s="21">
        <f t="shared" si="7"/>
        <v>0</v>
      </c>
      <c r="S48" s="21">
        <f t="shared" si="7"/>
        <v>0</v>
      </c>
      <c r="T48" s="21">
        <f t="shared" si="7"/>
        <v>0</v>
      </c>
      <c r="U48" s="21">
        <f t="shared" si="13"/>
        <v>0</v>
      </c>
      <c r="V48" s="21">
        <f t="shared" si="13"/>
        <v>0</v>
      </c>
      <c r="W48" s="21">
        <f t="shared" si="13"/>
        <v>0</v>
      </c>
      <c r="X48" s="21">
        <f t="shared" si="8"/>
        <v>0</v>
      </c>
      <c r="Y48" s="21">
        <f t="shared" si="8"/>
        <v>0</v>
      </c>
      <c r="Z48" s="21">
        <f t="shared" si="8"/>
        <v>0</v>
      </c>
      <c r="AA48" s="21">
        <f t="shared" si="14"/>
        <v>0</v>
      </c>
      <c r="AB48" s="21">
        <f t="shared" si="14"/>
        <v>0</v>
      </c>
      <c r="AC48" s="21">
        <f t="shared" si="14"/>
        <v>0</v>
      </c>
      <c r="AD48" s="21">
        <f t="shared" si="15"/>
        <v>0</v>
      </c>
      <c r="AE48" s="21">
        <f t="shared" si="15"/>
        <v>0</v>
      </c>
      <c r="AF48" s="21">
        <f t="shared" si="15"/>
        <v>0</v>
      </c>
      <c r="AG48" s="21">
        <f t="shared" si="15"/>
        <v>0</v>
      </c>
      <c r="AH48" s="21">
        <f t="shared" si="15"/>
        <v>0</v>
      </c>
      <c r="AI48" s="21">
        <f t="shared" si="15"/>
        <v>0</v>
      </c>
      <c r="AJ48" s="21">
        <f t="shared" si="15"/>
        <v>0</v>
      </c>
      <c r="AK48" s="21">
        <f t="shared" si="15"/>
        <v>0</v>
      </c>
      <c r="AL48" s="21">
        <f t="shared" si="15"/>
        <v>0</v>
      </c>
      <c r="AM48" s="21">
        <f t="shared" si="16"/>
        <v>0</v>
      </c>
      <c r="AN48" s="21">
        <f t="shared" si="16"/>
        <v>0</v>
      </c>
      <c r="AO48" s="21">
        <f t="shared" si="16"/>
        <v>0</v>
      </c>
    </row>
    <row r="49" spans="1:41" ht="15.75" hidden="1" outlineLevel="1" x14ac:dyDescent="0.25">
      <c r="A49" s="19">
        <f t="shared" si="17"/>
        <v>5</v>
      </c>
      <c r="B49" s="28" t="str">
        <f t="shared" si="11"/>
        <v>Old Roads Fishing</v>
      </c>
      <c r="C49" s="29" t="str">
        <f t="shared" si="11"/>
        <v xml:space="preserve">Синовец Роман </v>
      </c>
      <c r="D49" s="21">
        <f t="shared" si="12"/>
        <v>207.36</v>
      </c>
      <c r="E49" s="3">
        <f>IF(D49&gt;0,RANK(D49,$D$45:$D$83),реглист!$C$88+1)</f>
        <v>12</v>
      </c>
      <c r="F49" s="20">
        <f t="shared" si="6"/>
        <v>207.36</v>
      </c>
      <c r="G49" s="20">
        <f t="shared" si="6"/>
        <v>0</v>
      </c>
      <c r="H49" s="20">
        <f t="shared" si="6"/>
        <v>0</v>
      </c>
      <c r="I49" s="20">
        <f t="shared" si="6"/>
        <v>0</v>
      </c>
      <c r="J49" s="21">
        <f t="shared" si="6"/>
        <v>0</v>
      </c>
      <c r="K49" s="21">
        <f t="shared" si="6"/>
        <v>0</v>
      </c>
      <c r="L49" s="21">
        <f t="shared" si="6"/>
        <v>0</v>
      </c>
      <c r="M49" s="20">
        <f t="shared" si="6"/>
        <v>0</v>
      </c>
      <c r="N49" s="20">
        <f t="shared" si="6"/>
        <v>0</v>
      </c>
      <c r="O49" s="20">
        <f t="shared" si="6"/>
        <v>0</v>
      </c>
      <c r="P49" s="21">
        <f t="shared" si="7"/>
        <v>0</v>
      </c>
      <c r="Q49" s="21">
        <f t="shared" si="7"/>
        <v>0</v>
      </c>
      <c r="R49" s="21">
        <f t="shared" si="7"/>
        <v>0</v>
      </c>
      <c r="S49" s="21">
        <f t="shared" si="7"/>
        <v>0</v>
      </c>
      <c r="T49" s="21">
        <f t="shared" si="7"/>
        <v>0</v>
      </c>
      <c r="U49" s="21">
        <f t="shared" si="13"/>
        <v>0</v>
      </c>
      <c r="V49" s="21">
        <f t="shared" si="13"/>
        <v>0</v>
      </c>
      <c r="W49" s="21">
        <f t="shared" si="13"/>
        <v>0</v>
      </c>
      <c r="X49" s="21">
        <f t="shared" si="8"/>
        <v>0</v>
      </c>
      <c r="Y49" s="21">
        <f t="shared" si="8"/>
        <v>0</v>
      </c>
      <c r="Z49" s="21">
        <f t="shared" si="8"/>
        <v>0</v>
      </c>
      <c r="AA49" s="21">
        <f t="shared" si="14"/>
        <v>0</v>
      </c>
      <c r="AB49" s="21">
        <f t="shared" si="14"/>
        <v>0</v>
      </c>
      <c r="AC49" s="21">
        <f t="shared" si="14"/>
        <v>0</v>
      </c>
      <c r="AD49" s="21">
        <f t="shared" si="15"/>
        <v>0</v>
      </c>
      <c r="AE49" s="21">
        <f t="shared" si="15"/>
        <v>0</v>
      </c>
      <c r="AF49" s="21">
        <f t="shared" si="15"/>
        <v>0</v>
      </c>
      <c r="AG49" s="21">
        <f t="shared" si="15"/>
        <v>0</v>
      </c>
      <c r="AH49" s="21">
        <f t="shared" si="15"/>
        <v>0</v>
      </c>
      <c r="AI49" s="21">
        <f t="shared" si="15"/>
        <v>0</v>
      </c>
      <c r="AJ49" s="21">
        <f t="shared" si="15"/>
        <v>0</v>
      </c>
      <c r="AK49" s="21">
        <f t="shared" si="15"/>
        <v>0</v>
      </c>
      <c r="AL49" s="21">
        <f t="shared" si="15"/>
        <v>0</v>
      </c>
      <c r="AM49" s="21">
        <f t="shared" si="16"/>
        <v>0</v>
      </c>
      <c r="AN49" s="21">
        <f t="shared" si="16"/>
        <v>0</v>
      </c>
      <c r="AO49" s="21">
        <f t="shared" si="16"/>
        <v>0</v>
      </c>
    </row>
    <row r="50" spans="1:41" ht="15.75" hidden="1" outlineLevel="1" x14ac:dyDescent="0.25">
      <c r="A50" s="19">
        <f t="shared" si="17"/>
        <v>6</v>
      </c>
      <c r="B50" s="28" t="str">
        <f t="shared" si="11"/>
        <v>Gefest</v>
      </c>
      <c r="C50" s="29" t="str">
        <f t="shared" si="11"/>
        <v>Радчук Юрий</v>
      </c>
      <c r="D50" s="21">
        <f t="shared" si="12"/>
        <v>855.29000000000008</v>
      </c>
      <c r="E50" s="3">
        <f>IF(D50&gt;0,RANK(D50,$D$45:$D$83),реглист!$C$88+1)</f>
        <v>1</v>
      </c>
      <c r="F50" s="20">
        <f t="shared" si="6"/>
        <v>240.25</v>
      </c>
      <c r="G50" s="20">
        <f t="shared" si="6"/>
        <v>615.04000000000008</v>
      </c>
      <c r="H50" s="20">
        <f t="shared" si="6"/>
        <v>0</v>
      </c>
      <c r="I50" s="20">
        <f t="shared" si="6"/>
        <v>0</v>
      </c>
      <c r="J50" s="21">
        <f t="shared" si="6"/>
        <v>0</v>
      </c>
      <c r="K50" s="21">
        <f t="shared" si="6"/>
        <v>0</v>
      </c>
      <c r="L50" s="21">
        <f t="shared" si="6"/>
        <v>0</v>
      </c>
      <c r="M50" s="20">
        <f t="shared" si="6"/>
        <v>0</v>
      </c>
      <c r="N50" s="20">
        <f t="shared" si="6"/>
        <v>0</v>
      </c>
      <c r="O50" s="20">
        <f t="shared" si="6"/>
        <v>0</v>
      </c>
      <c r="P50" s="21">
        <f t="shared" si="7"/>
        <v>0</v>
      </c>
      <c r="Q50" s="21">
        <f t="shared" si="7"/>
        <v>0</v>
      </c>
      <c r="R50" s="21">
        <f t="shared" si="7"/>
        <v>0</v>
      </c>
      <c r="S50" s="21">
        <f t="shared" si="7"/>
        <v>0</v>
      </c>
      <c r="T50" s="21">
        <f t="shared" si="7"/>
        <v>0</v>
      </c>
      <c r="U50" s="21">
        <f t="shared" si="13"/>
        <v>0</v>
      </c>
      <c r="V50" s="21">
        <f t="shared" si="13"/>
        <v>0</v>
      </c>
      <c r="W50" s="21">
        <f t="shared" si="13"/>
        <v>0</v>
      </c>
      <c r="X50" s="21">
        <f t="shared" si="8"/>
        <v>0</v>
      </c>
      <c r="Y50" s="21">
        <f t="shared" si="8"/>
        <v>0</v>
      </c>
      <c r="Z50" s="21">
        <f t="shared" si="8"/>
        <v>0</v>
      </c>
      <c r="AA50" s="21">
        <f t="shared" si="14"/>
        <v>0</v>
      </c>
      <c r="AB50" s="21">
        <f t="shared" si="14"/>
        <v>0</v>
      </c>
      <c r="AC50" s="21">
        <f t="shared" si="14"/>
        <v>0</v>
      </c>
      <c r="AD50" s="21">
        <f t="shared" si="15"/>
        <v>0</v>
      </c>
      <c r="AE50" s="21">
        <f t="shared" si="15"/>
        <v>0</v>
      </c>
      <c r="AF50" s="21">
        <f t="shared" si="15"/>
        <v>0</v>
      </c>
      <c r="AG50" s="21">
        <f t="shared" si="15"/>
        <v>0</v>
      </c>
      <c r="AH50" s="21">
        <f t="shared" si="15"/>
        <v>0</v>
      </c>
      <c r="AI50" s="21">
        <f t="shared" si="15"/>
        <v>0</v>
      </c>
      <c r="AJ50" s="21">
        <f t="shared" si="15"/>
        <v>0</v>
      </c>
      <c r="AK50" s="21">
        <f t="shared" si="15"/>
        <v>0</v>
      </c>
      <c r="AL50" s="21">
        <f t="shared" si="15"/>
        <v>0</v>
      </c>
      <c r="AM50" s="21">
        <f t="shared" si="16"/>
        <v>0</v>
      </c>
      <c r="AN50" s="21">
        <f t="shared" si="16"/>
        <v>0</v>
      </c>
      <c r="AO50" s="21">
        <f t="shared" si="16"/>
        <v>0</v>
      </c>
    </row>
    <row r="51" spans="1:41" ht="15.75" hidden="1" outlineLevel="1" x14ac:dyDescent="0.25">
      <c r="A51" s="19">
        <f t="shared" si="17"/>
        <v>7</v>
      </c>
      <c r="B51" s="28" t="str">
        <f t="shared" si="11"/>
        <v>West Fishing</v>
      </c>
      <c r="C51" s="29" t="str">
        <f t="shared" si="11"/>
        <v>Непомнящий Виктор</v>
      </c>
      <c r="D51" s="21">
        <f t="shared" si="12"/>
        <v>478.76000000000005</v>
      </c>
      <c r="E51" s="3">
        <f>IF(D51&gt;0,RANK(D51,$D$45:$D$83),реглист!$C$88+1)</f>
        <v>4</v>
      </c>
      <c r="F51" s="20">
        <f t="shared" si="6"/>
        <v>309.76000000000005</v>
      </c>
      <c r="G51" s="20">
        <f t="shared" si="6"/>
        <v>169</v>
      </c>
      <c r="H51" s="20">
        <f t="shared" si="6"/>
        <v>0</v>
      </c>
      <c r="I51" s="20">
        <f t="shared" si="6"/>
        <v>0</v>
      </c>
      <c r="J51" s="21">
        <f t="shared" si="6"/>
        <v>0</v>
      </c>
      <c r="K51" s="21">
        <f t="shared" si="6"/>
        <v>0</v>
      </c>
      <c r="L51" s="21">
        <f t="shared" si="6"/>
        <v>0</v>
      </c>
      <c r="M51" s="20">
        <f t="shared" si="6"/>
        <v>0</v>
      </c>
      <c r="N51" s="20">
        <f t="shared" si="6"/>
        <v>0</v>
      </c>
      <c r="O51" s="20">
        <f t="shared" si="6"/>
        <v>0</v>
      </c>
      <c r="P51" s="21">
        <f t="shared" si="7"/>
        <v>0</v>
      </c>
      <c r="Q51" s="21">
        <f t="shared" si="7"/>
        <v>0</v>
      </c>
      <c r="R51" s="21">
        <f t="shared" si="7"/>
        <v>0</v>
      </c>
      <c r="S51" s="21">
        <f t="shared" si="7"/>
        <v>0</v>
      </c>
      <c r="T51" s="21">
        <f t="shared" si="7"/>
        <v>0</v>
      </c>
      <c r="U51" s="21">
        <f t="shared" si="13"/>
        <v>0</v>
      </c>
      <c r="V51" s="21">
        <f t="shared" si="13"/>
        <v>0</v>
      </c>
      <c r="W51" s="21">
        <f t="shared" si="13"/>
        <v>0</v>
      </c>
      <c r="X51" s="21">
        <f t="shared" si="8"/>
        <v>0</v>
      </c>
      <c r="Y51" s="21">
        <f t="shared" si="8"/>
        <v>0</v>
      </c>
      <c r="Z51" s="21">
        <f t="shared" si="8"/>
        <v>0</v>
      </c>
      <c r="AA51" s="21">
        <f t="shared" si="14"/>
        <v>0</v>
      </c>
      <c r="AB51" s="21">
        <f t="shared" si="14"/>
        <v>0</v>
      </c>
      <c r="AC51" s="21">
        <f t="shared" si="14"/>
        <v>0</v>
      </c>
      <c r="AD51" s="21">
        <f t="shared" si="15"/>
        <v>0</v>
      </c>
      <c r="AE51" s="21">
        <f t="shared" si="15"/>
        <v>0</v>
      </c>
      <c r="AF51" s="21">
        <f t="shared" si="15"/>
        <v>0</v>
      </c>
      <c r="AG51" s="21">
        <f t="shared" si="15"/>
        <v>0</v>
      </c>
      <c r="AH51" s="21">
        <f t="shared" si="15"/>
        <v>0</v>
      </c>
      <c r="AI51" s="21">
        <f t="shared" si="15"/>
        <v>0</v>
      </c>
      <c r="AJ51" s="21">
        <f t="shared" si="15"/>
        <v>0</v>
      </c>
      <c r="AK51" s="21">
        <f t="shared" si="15"/>
        <v>0</v>
      </c>
      <c r="AL51" s="21">
        <f t="shared" si="15"/>
        <v>0</v>
      </c>
      <c r="AM51" s="21">
        <f t="shared" si="16"/>
        <v>0</v>
      </c>
      <c r="AN51" s="21">
        <f t="shared" si="16"/>
        <v>0</v>
      </c>
      <c r="AO51" s="21">
        <f t="shared" si="16"/>
        <v>0</v>
      </c>
    </row>
    <row r="52" spans="1:41" ht="15.75" hidden="1" outlineLevel="1" x14ac:dyDescent="0.25">
      <c r="A52" s="19">
        <f t="shared" si="17"/>
        <v>8</v>
      </c>
      <c r="B52" s="28" t="str">
        <f t="shared" si="11"/>
        <v>Dream Team</v>
      </c>
      <c r="C52" s="29" t="str">
        <f t="shared" si="11"/>
        <v>Тысевич Сергей</v>
      </c>
      <c r="D52" s="21">
        <f t="shared" si="12"/>
        <v>292.41000000000003</v>
      </c>
      <c r="E52" s="3">
        <f>IF(D52&gt;0,RANK(D52,$D$45:$D$83),реглист!$C$88+1)</f>
        <v>8</v>
      </c>
      <c r="F52" s="20">
        <f t="shared" si="6"/>
        <v>292.41000000000003</v>
      </c>
      <c r="G52" s="20">
        <f t="shared" si="6"/>
        <v>0</v>
      </c>
      <c r="H52" s="20">
        <f t="shared" si="6"/>
        <v>0</v>
      </c>
      <c r="I52" s="20">
        <f t="shared" si="6"/>
        <v>0</v>
      </c>
      <c r="J52" s="21">
        <f t="shared" si="6"/>
        <v>0</v>
      </c>
      <c r="K52" s="21">
        <f t="shared" si="6"/>
        <v>0</v>
      </c>
      <c r="L52" s="21">
        <f t="shared" si="6"/>
        <v>0</v>
      </c>
      <c r="M52" s="20">
        <f t="shared" si="6"/>
        <v>0</v>
      </c>
      <c r="N52" s="20">
        <f t="shared" si="6"/>
        <v>0</v>
      </c>
      <c r="O52" s="20">
        <f t="shared" si="6"/>
        <v>0</v>
      </c>
      <c r="P52" s="21">
        <f t="shared" si="7"/>
        <v>0</v>
      </c>
      <c r="Q52" s="21">
        <f t="shared" si="7"/>
        <v>0</v>
      </c>
      <c r="R52" s="21">
        <f t="shared" si="7"/>
        <v>0</v>
      </c>
      <c r="S52" s="21">
        <f t="shared" si="7"/>
        <v>0</v>
      </c>
      <c r="T52" s="21">
        <f t="shared" si="7"/>
        <v>0</v>
      </c>
      <c r="U52" s="21">
        <f t="shared" si="13"/>
        <v>0</v>
      </c>
      <c r="V52" s="21">
        <f t="shared" si="13"/>
        <v>0</v>
      </c>
      <c r="W52" s="21">
        <f t="shared" si="13"/>
        <v>0</v>
      </c>
      <c r="X52" s="21">
        <f t="shared" si="8"/>
        <v>0</v>
      </c>
      <c r="Y52" s="21">
        <f t="shared" si="8"/>
        <v>0</v>
      </c>
      <c r="Z52" s="21">
        <f t="shared" si="8"/>
        <v>0</v>
      </c>
      <c r="AA52" s="21">
        <f t="shared" si="14"/>
        <v>0</v>
      </c>
      <c r="AB52" s="21">
        <f t="shared" si="14"/>
        <v>0</v>
      </c>
      <c r="AC52" s="21">
        <f t="shared" si="14"/>
        <v>0</v>
      </c>
      <c r="AD52" s="21">
        <f t="shared" si="15"/>
        <v>0</v>
      </c>
      <c r="AE52" s="21">
        <f t="shared" si="15"/>
        <v>0</v>
      </c>
      <c r="AF52" s="21">
        <f t="shared" si="15"/>
        <v>0</v>
      </c>
      <c r="AG52" s="21">
        <f t="shared" si="15"/>
        <v>0</v>
      </c>
      <c r="AH52" s="21">
        <f t="shared" si="15"/>
        <v>0</v>
      </c>
      <c r="AI52" s="21">
        <f t="shared" si="15"/>
        <v>0</v>
      </c>
      <c r="AJ52" s="21">
        <f t="shared" si="15"/>
        <v>0</v>
      </c>
      <c r="AK52" s="21">
        <f t="shared" si="15"/>
        <v>0</v>
      </c>
      <c r="AL52" s="21">
        <f t="shared" si="15"/>
        <v>0</v>
      </c>
      <c r="AM52" s="21">
        <f t="shared" si="16"/>
        <v>0</v>
      </c>
      <c r="AN52" s="21">
        <f t="shared" si="16"/>
        <v>0</v>
      </c>
      <c r="AO52" s="21">
        <f t="shared" si="16"/>
        <v>0</v>
      </c>
    </row>
    <row r="53" spans="1:41" ht="15.75" hidden="1" outlineLevel="1" x14ac:dyDescent="0.25">
      <c r="A53" s="19">
        <f t="shared" si="17"/>
        <v>9</v>
      </c>
      <c r="B53" s="28" t="str">
        <f t="shared" si="11"/>
        <v>Bona Кобрин</v>
      </c>
      <c r="C53" s="29" t="str">
        <f t="shared" si="11"/>
        <v>Марковский Максим</v>
      </c>
      <c r="D53" s="21">
        <f t="shared" si="12"/>
        <v>0</v>
      </c>
      <c r="E53" s="3">
        <f>IF(D53&gt;0,RANK(D53,$D$45:$D$83),реглист!$C$88+1)</f>
        <v>23</v>
      </c>
      <c r="F53" s="20">
        <f t="shared" si="6"/>
        <v>0</v>
      </c>
      <c r="G53" s="20">
        <f t="shared" si="6"/>
        <v>0</v>
      </c>
      <c r="H53" s="20">
        <f t="shared" si="6"/>
        <v>0</v>
      </c>
      <c r="I53" s="20">
        <f t="shared" si="6"/>
        <v>0</v>
      </c>
      <c r="J53" s="21">
        <f t="shared" si="6"/>
        <v>0</v>
      </c>
      <c r="K53" s="21">
        <f t="shared" si="6"/>
        <v>0</v>
      </c>
      <c r="L53" s="21">
        <f t="shared" si="6"/>
        <v>0</v>
      </c>
      <c r="M53" s="20">
        <f t="shared" si="6"/>
        <v>0</v>
      </c>
      <c r="N53" s="20">
        <f t="shared" si="6"/>
        <v>0</v>
      </c>
      <c r="O53" s="20">
        <f t="shared" si="6"/>
        <v>0</v>
      </c>
      <c r="P53" s="21">
        <f t="shared" si="7"/>
        <v>0</v>
      </c>
      <c r="Q53" s="21">
        <f t="shared" si="7"/>
        <v>0</v>
      </c>
      <c r="R53" s="21">
        <f t="shared" si="7"/>
        <v>0</v>
      </c>
      <c r="S53" s="21">
        <f t="shared" si="7"/>
        <v>0</v>
      </c>
      <c r="T53" s="21">
        <f t="shared" si="7"/>
        <v>0</v>
      </c>
      <c r="U53" s="21">
        <f t="shared" si="13"/>
        <v>0</v>
      </c>
      <c r="V53" s="21">
        <f t="shared" si="13"/>
        <v>0</v>
      </c>
      <c r="W53" s="21">
        <f t="shared" si="13"/>
        <v>0</v>
      </c>
      <c r="X53" s="21">
        <f t="shared" si="8"/>
        <v>0</v>
      </c>
      <c r="Y53" s="21">
        <f t="shared" si="8"/>
        <v>0</v>
      </c>
      <c r="Z53" s="21">
        <f t="shared" si="8"/>
        <v>0</v>
      </c>
      <c r="AA53" s="21">
        <f t="shared" si="14"/>
        <v>0</v>
      </c>
      <c r="AB53" s="21">
        <f t="shared" si="14"/>
        <v>0</v>
      </c>
      <c r="AC53" s="21">
        <f t="shared" si="14"/>
        <v>0</v>
      </c>
      <c r="AD53" s="21">
        <f t="shared" si="15"/>
        <v>0</v>
      </c>
      <c r="AE53" s="21">
        <f t="shared" si="15"/>
        <v>0</v>
      </c>
      <c r="AF53" s="21">
        <f t="shared" si="15"/>
        <v>0</v>
      </c>
      <c r="AG53" s="21">
        <f t="shared" si="15"/>
        <v>0</v>
      </c>
      <c r="AH53" s="21">
        <f t="shared" si="15"/>
        <v>0</v>
      </c>
      <c r="AI53" s="21">
        <f t="shared" si="15"/>
        <v>0</v>
      </c>
      <c r="AJ53" s="21">
        <f t="shared" si="15"/>
        <v>0</v>
      </c>
      <c r="AK53" s="21">
        <f t="shared" si="15"/>
        <v>0</v>
      </c>
      <c r="AL53" s="21">
        <f t="shared" si="15"/>
        <v>0</v>
      </c>
      <c r="AM53" s="21">
        <f t="shared" si="16"/>
        <v>0</v>
      </c>
      <c r="AN53" s="21">
        <f t="shared" si="16"/>
        <v>0</v>
      </c>
      <c r="AO53" s="21">
        <f t="shared" si="16"/>
        <v>0</v>
      </c>
    </row>
    <row r="54" spans="1:41" ht="15.75" hidden="1" outlineLevel="1" x14ac:dyDescent="0.25">
      <c r="A54" s="19">
        <f t="shared" si="17"/>
        <v>10</v>
      </c>
      <c r="B54" s="28" t="str">
        <f t="shared" si="11"/>
        <v>Фарватер</v>
      </c>
      <c r="C54" s="29" t="str">
        <f t="shared" si="11"/>
        <v xml:space="preserve">Попельский Максим </v>
      </c>
      <c r="D54" s="21">
        <f t="shared" si="12"/>
        <v>139.24</v>
      </c>
      <c r="E54" s="3">
        <f>IF(D54&gt;0,RANK(D54,$D$45:$D$83),реглист!$C$88+1)</f>
        <v>15</v>
      </c>
      <c r="F54" s="20">
        <f t="shared" si="6"/>
        <v>139.24</v>
      </c>
      <c r="G54" s="20">
        <f t="shared" si="6"/>
        <v>0</v>
      </c>
      <c r="H54" s="20">
        <f t="shared" si="6"/>
        <v>0</v>
      </c>
      <c r="I54" s="20">
        <f t="shared" si="6"/>
        <v>0</v>
      </c>
      <c r="J54" s="21">
        <f t="shared" si="6"/>
        <v>0</v>
      </c>
      <c r="K54" s="21">
        <f t="shared" si="6"/>
        <v>0</v>
      </c>
      <c r="L54" s="21">
        <f t="shared" si="6"/>
        <v>0</v>
      </c>
      <c r="M54" s="20">
        <f t="shared" si="6"/>
        <v>0</v>
      </c>
      <c r="N54" s="20">
        <f t="shared" si="6"/>
        <v>0</v>
      </c>
      <c r="O54" s="20">
        <f t="shared" si="6"/>
        <v>0</v>
      </c>
      <c r="P54" s="21">
        <f t="shared" si="7"/>
        <v>0</v>
      </c>
      <c r="Q54" s="21">
        <f t="shared" si="7"/>
        <v>0</v>
      </c>
      <c r="R54" s="21">
        <f t="shared" si="7"/>
        <v>0</v>
      </c>
      <c r="S54" s="21">
        <f t="shared" si="7"/>
        <v>0</v>
      </c>
      <c r="T54" s="21">
        <f t="shared" si="7"/>
        <v>0</v>
      </c>
      <c r="U54" s="21">
        <f t="shared" si="13"/>
        <v>0</v>
      </c>
      <c r="V54" s="21">
        <f t="shared" si="13"/>
        <v>0</v>
      </c>
      <c r="W54" s="21">
        <f t="shared" si="13"/>
        <v>0</v>
      </c>
      <c r="X54" s="21">
        <f t="shared" si="8"/>
        <v>0</v>
      </c>
      <c r="Y54" s="21">
        <f t="shared" si="8"/>
        <v>0</v>
      </c>
      <c r="Z54" s="21">
        <f t="shared" si="8"/>
        <v>0</v>
      </c>
      <c r="AA54" s="21">
        <f t="shared" si="14"/>
        <v>0</v>
      </c>
      <c r="AB54" s="21">
        <f t="shared" si="14"/>
        <v>0</v>
      </c>
      <c r="AC54" s="21">
        <f t="shared" si="14"/>
        <v>0</v>
      </c>
      <c r="AD54" s="21">
        <f t="shared" si="15"/>
        <v>0</v>
      </c>
      <c r="AE54" s="21">
        <f t="shared" si="15"/>
        <v>0</v>
      </c>
      <c r="AF54" s="21">
        <f t="shared" si="15"/>
        <v>0</v>
      </c>
      <c r="AG54" s="21">
        <f t="shared" si="15"/>
        <v>0</v>
      </c>
      <c r="AH54" s="21">
        <f t="shared" si="15"/>
        <v>0</v>
      </c>
      <c r="AI54" s="21">
        <f t="shared" si="15"/>
        <v>0</v>
      </c>
      <c r="AJ54" s="21">
        <f t="shared" si="15"/>
        <v>0</v>
      </c>
      <c r="AK54" s="21">
        <f t="shared" si="15"/>
        <v>0</v>
      </c>
      <c r="AL54" s="21">
        <f t="shared" si="15"/>
        <v>0</v>
      </c>
      <c r="AM54" s="21">
        <f t="shared" si="16"/>
        <v>0</v>
      </c>
      <c r="AN54" s="21">
        <f t="shared" si="16"/>
        <v>0</v>
      </c>
      <c r="AO54" s="21">
        <f t="shared" si="16"/>
        <v>0</v>
      </c>
    </row>
    <row r="55" spans="1:41" ht="15.75" hidden="1" outlineLevel="1" x14ac:dyDescent="0.25">
      <c r="A55" s="19">
        <f t="shared" si="17"/>
        <v>11</v>
      </c>
      <c r="B55" s="28" t="str">
        <f t="shared" si="11"/>
        <v>XULi-ULi</v>
      </c>
      <c r="C55" s="29" t="str">
        <f t="shared" si="11"/>
        <v>Лавренчук Станислав</v>
      </c>
      <c r="D55" s="21">
        <f t="shared" si="12"/>
        <v>217.5625</v>
      </c>
      <c r="E55" s="3">
        <f>IF(D55&gt;0,RANK(D55,$D$45:$D$83),реглист!$C$88+1)</f>
        <v>11</v>
      </c>
      <c r="F55" s="20">
        <f t="shared" si="6"/>
        <v>0</v>
      </c>
      <c r="G55" s="20">
        <f t="shared" si="6"/>
        <v>0</v>
      </c>
      <c r="H55" s="20">
        <f t="shared" si="6"/>
        <v>0</v>
      </c>
      <c r="I55" s="20">
        <f t="shared" si="6"/>
        <v>0</v>
      </c>
      <c r="J55" s="21">
        <f t="shared" si="6"/>
        <v>0</v>
      </c>
      <c r="K55" s="21">
        <f t="shared" si="6"/>
        <v>0</v>
      </c>
      <c r="L55" s="21">
        <f t="shared" si="6"/>
        <v>0</v>
      </c>
      <c r="M55" s="20">
        <f t="shared" si="6"/>
        <v>0</v>
      </c>
      <c r="N55" s="20">
        <f t="shared" si="6"/>
        <v>0</v>
      </c>
      <c r="O55" s="20">
        <f t="shared" si="6"/>
        <v>0</v>
      </c>
      <c r="P55" s="21">
        <f t="shared" si="7"/>
        <v>0</v>
      </c>
      <c r="Q55" s="21">
        <f t="shared" si="7"/>
        <v>0</v>
      </c>
      <c r="R55" s="21">
        <f t="shared" si="7"/>
        <v>0</v>
      </c>
      <c r="S55" s="21">
        <f t="shared" si="7"/>
        <v>0</v>
      </c>
      <c r="T55" s="21">
        <f t="shared" si="7"/>
        <v>0</v>
      </c>
      <c r="U55" s="21">
        <f t="shared" si="13"/>
        <v>217.5625</v>
      </c>
      <c r="V55" s="21">
        <f t="shared" si="13"/>
        <v>0</v>
      </c>
      <c r="W55" s="21">
        <f t="shared" si="13"/>
        <v>0</v>
      </c>
      <c r="X55" s="21">
        <f t="shared" si="8"/>
        <v>0</v>
      </c>
      <c r="Y55" s="21">
        <f t="shared" si="8"/>
        <v>0</v>
      </c>
      <c r="Z55" s="21">
        <f t="shared" si="8"/>
        <v>0</v>
      </c>
      <c r="AA55" s="21">
        <f t="shared" si="14"/>
        <v>0</v>
      </c>
      <c r="AB55" s="21">
        <f t="shared" si="14"/>
        <v>0</v>
      </c>
      <c r="AC55" s="21">
        <f t="shared" si="14"/>
        <v>0</v>
      </c>
      <c r="AD55" s="21">
        <f t="shared" si="15"/>
        <v>0</v>
      </c>
      <c r="AE55" s="21">
        <f t="shared" si="15"/>
        <v>0</v>
      </c>
      <c r="AF55" s="21">
        <f t="shared" si="15"/>
        <v>0</v>
      </c>
      <c r="AG55" s="21">
        <f t="shared" si="15"/>
        <v>0</v>
      </c>
      <c r="AH55" s="21">
        <f t="shared" si="15"/>
        <v>0</v>
      </c>
      <c r="AI55" s="21">
        <f t="shared" si="15"/>
        <v>0</v>
      </c>
      <c r="AJ55" s="21">
        <f t="shared" si="15"/>
        <v>0</v>
      </c>
      <c r="AK55" s="21">
        <f t="shared" si="15"/>
        <v>0</v>
      </c>
      <c r="AL55" s="21">
        <f t="shared" si="15"/>
        <v>0</v>
      </c>
      <c r="AM55" s="21">
        <f t="shared" si="16"/>
        <v>0</v>
      </c>
      <c r="AN55" s="21">
        <f t="shared" si="16"/>
        <v>0</v>
      </c>
      <c r="AO55" s="21">
        <f t="shared" si="16"/>
        <v>0</v>
      </c>
    </row>
    <row r="56" spans="1:41" ht="15.75" hidden="1" outlineLevel="1" x14ac:dyDescent="0.25">
      <c r="A56" s="19">
        <f t="shared" si="17"/>
        <v>12</v>
      </c>
      <c r="B56" s="28" t="str">
        <f t="shared" si="11"/>
        <v>Fanatik Belarus</v>
      </c>
      <c r="C56" s="29" t="str">
        <f t="shared" si="11"/>
        <v>Шевчук Дмитрий</v>
      </c>
      <c r="D56" s="21">
        <f t="shared" si="12"/>
        <v>0</v>
      </c>
      <c r="E56" s="3">
        <f>IF(D56&gt;0,RANK(D56,$D$45:$D$83),реглист!$C$88+1)</f>
        <v>23</v>
      </c>
      <c r="F56" s="20">
        <f t="shared" si="6"/>
        <v>0</v>
      </c>
      <c r="G56" s="20">
        <f t="shared" si="6"/>
        <v>0</v>
      </c>
      <c r="H56" s="20">
        <f t="shared" si="6"/>
        <v>0</v>
      </c>
      <c r="I56" s="20">
        <f t="shared" si="6"/>
        <v>0</v>
      </c>
      <c r="J56" s="21">
        <f t="shared" si="6"/>
        <v>0</v>
      </c>
      <c r="K56" s="21">
        <f t="shared" si="6"/>
        <v>0</v>
      </c>
      <c r="L56" s="21">
        <f t="shared" si="6"/>
        <v>0</v>
      </c>
      <c r="M56" s="20">
        <f t="shared" si="6"/>
        <v>0</v>
      </c>
      <c r="N56" s="20">
        <f t="shared" si="6"/>
        <v>0</v>
      </c>
      <c r="O56" s="20">
        <f t="shared" si="6"/>
        <v>0</v>
      </c>
      <c r="P56" s="21">
        <f t="shared" si="7"/>
        <v>0</v>
      </c>
      <c r="Q56" s="21">
        <f t="shared" si="7"/>
        <v>0</v>
      </c>
      <c r="R56" s="21">
        <f t="shared" si="7"/>
        <v>0</v>
      </c>
      <c r="S56" s="21">
        <f t="shared" si="7"/>
        <v>0</v>
      </c>
      <c r="T56" s="21">
        <f t="shared" si="7"/>
        <v>0</v>
      </c>
      <c r="U56" s="21">
        <f t="shared" si="13"/>
        <v>0</v>
      </c>
      <c r="V56" s="21">
        <f t="shared" si="13"/>
        <v>0</v>
      </c>
      <c r="W56" s="21">
        <f t="shared" si="13"/>
        <v>0</v>
      </c>
      <c r="X56" s="21">
        <f t="shared" si="8"/>
        <v>0</v>
      </c>
      <c r="Y56" s="21">
        <f t="shared" si="8"/>
        <v>0</v>
      </c>
      <c r="Z56" s="21">
        <f t="shared" si="8"/>
        <v>0</v>
      </c>
      <c r="AA56" s="21">
        <f t="shared" si="14"/>
        <v>0</v>
      </c>
      <c r="AB56" s="21">
        <f t="shared" si="14"/>
        <v>0</v>
      </c>
      <c r="AC56" s="21">
        <f t="shared" si="14"/>
        <v>0</v>
      </c>
      <c r="AD56" s="21">
        <f t="shared" si="15"/>
        <v>0</v>
      </c>
      <c r="AE56" s="21">
        <f t="shared" si="15"/>
        <v>0</v>
      </c>
      <c r="AF56" s="21">
        <f t="shared" si="15"/>
        <v>0</v>
      </c>
      <c r="AG56" s="21">
        <f t="shared" si="15"/>
        <v>0</v>
      </c>
      <c r="AH56" s="21">
        <f t="shared" si="15"/>
        <v>0</v>
      </c>
      <c r="AI56" s="21">
        <f t="shared" si="15"/>
        <v>0</v>
      </c>
      <c r="AJ56" s="21">
        <f t="shared" si="15"/>
        <v>0</v>
      </c>
      <c r="AK56" s="21">
        <f t="shared" si="15"/>
        <v>0</v>
      </c>
      <c r="AL56" s="21">
        <f t="shared" si="15"/>
        <v>0</v>
      </c>
      <c r="AM56" s="21">
        <f t="shared" si="16"/>
        <v>0</v>
      </c>
      <c r="AN56" s="21">
        <f t="shared" si="16"/>
        <v>0</v>
      </c>
      <c r="AO56" s="21">
        <f t="shared" si="16"/>
        <v>0</v>
      </c>
    </row>
    <row r="57" spans="1:41" ht="15.75" hidden="1" outlineLevel="1" x14ac:dyDescent="0.25">
      <c r="A57" s="19">
        <f t="shared" si="17"/>
        <v>13</v>
      </c>
      <c r="B57" s="28" t="str">
        <f t="shared" si="11"/>
        <v>FISHINGSTOCK BELARUS</v>
      </c>
      <c r="C57" s="29" t="str">
        <f t="shared" si="11"/>
        <v>Лунякин Олег</v>
      </c>
      <c r="D57" s="21">
        <f t="shared" si="12"/>
        <v>0</v>
      </c>
      <c r="E57" s="3">
        <f>IF(D57&gt;0,RANK(D57,$D$45:$D$83),реглист!$C$88+1)</f>
        <v>23</v>
      </c>
      <c r="F57" s="20">
        <f t="shared" si="6"/>
        <v>0</v>
      </c>
      <c r="G57" s="20">
        <f t="shared" si="6"/>
        <v>0</v>
      </c>
      <c r="H57" s="20">
        <f t="shared" si="6"/>
        <v>0</v>
      </c>
      <c r="I57" s="20">
        <f t="shared" si="6"/>
        <v>0</v>
      </c>
      <c r="J57" s="21">
        <f t="shared" si="6"/>
        <v>0</v>
      </c>
      <c r="K57" s="21">
        <f t="shared" si="6"/>
        <v>0</v>
      </c>
      <c r="L57" s="21">
        <f t="shared" si="6"/>
        <v>0</v>
      </c>
      <c r="M57" s="20">
        <f t="shared" si="6"/>
        <v>0</v>
      </c>
      <c r="N57" s="20">
        <f t="shared" si="6"/>
        <v>0</v>
      </c>
      <c r="O57" s="20">
        <f t="shared" si="6"/>
        <v>0</v>
      </c>
      <c r="P57" s="21">
        <f t="shared" si="7"/>
        <v>0</v>
      </c>
      <c r="Q57" s="21">
        <f t="shared" si="7"/>
        <v>0</v>
      </c>
      <c r="R57" s="21">
        <f t="shared" si="7"/>
        <v>0</v>
      </c>
      <c r="S57" s="21">
        <f t="shared" si="7"/>
        <v>0</v>
      </c>
      <c r="T57" s="21">
        <f t="shared" si="7"/>
        <v>0</v>
      </c>
      <c r="U57" s="21">
        <f t="shared" si="13"/>
        <v>0</v>
      </c>
      <c r="V57" s="21">
        <f t="shared" si="13"/>
        <v>0</v>
      </c>
      <c r="W57" s="21">
        <f t="shared" si="13"/>
        <v>0</v>
      </c>
      <c r="X57" s="21">
        <f t="shared" si="8"/>
        <v>0</v>
      </c>
      <c r="Y57" s="21">
        <f t="shared" si="8"/>
        <v>0</v>
      </c>
      <c r="Z57" s="21">
        <f t="shared" si="8"/>
        <v>0</v>
      </c>
      <c r="AA57" s="21">
        <f t="shared" si="14"/>
        <v>0</v>
      </c>
      <c r="AB57" s="21">
        <f t="shared" si="14"/>
        <v>0</v>
      </c>
      <c r="AC57" s="21">
        <f t="shared" si="14"/>
        <v>0</v>
      </c>
      <c r="AD57" s="21">
        <f t="shared" si="15"/>
        <v>0</v>
      </c>
      <c r="AE57" s="21">
        <f t="shared" si="15"/>
        <v>0</v>
      </c>
      <c r="AF57" s="21">
        <f t="shared" si="15"/>
        <v>0</v>
      </c>
      <c r="AG57" s="21">
        <f t="shared" si="15"/>
        <v>0</v>
      </c>
      <c r="AH57" s="21">
        <f t="shared" si="15"/>
        <v>0</v>
      </c>
      <c r="AI57" s="21">
        <f t="shared" si="15"/>
        <v>0</v>
      </c>
      <c r="AJ57" s="21">
        <f t="shared" si="15"/>
        <v>0</v>
      </c>
      <c r="AK57" s="21">
        <f t="shared" si="15"/>
        <v>0</v>
      </c>
      <c r="AL57" s="21">
        <f t="shared" si="15"/>
        <v>0</v>
      </c>
      <c r="AM57" s="21">
        <f t="shared" si="16"/>
        <v>0</v>
      </c>
      <c r="AN57" s="21">
        <f t="shared" si="16"/>
        <v>0</v>
      </c>
      <c r="AO57" s="21">
        <f t="shared" si="16"/>
        <v>0</v>
      </c>
    </row>
    <row r="58" spans="1:41" ht="15.75" hidden="1" outlineLevel="1" x14ac:dyDescent="0.25">
      <c r="A58" s="19">
        <f t="shared" si="17"/>
        <v>14</v>
      </c>
      <c r="B58" s="28" t="str">
        <f t="shared" si="11"/>
        <v>Против Течениия</v>
      </c>
      <c r="C58" s="29" t="str">
        <f t="shared" si="11"/>
        <v>Кириенко Кирилл</v>
      </c>
      <c r="D58" s="21">
        <f t="shared" si="12"/>
        <v>278.89</v>
      </c>
      <c r="E58" s="3">
        <f>IF(D58&gt;0,RANK(D58,$D$45:$D$83),реглист!$C$88+1)</f>
        <v>9</v>
      </c>
      <c r="F58" s="20">
        <f t="shared" si="6"/>
        <v>278.89</v>
      </c>
      <c r="G58" s="20">
        <f t="shared" si="6"/>
        <v>0</v>
      </c>
      <c r="H58" s="20">
        <f t="shared" si="6"/>
        <v>0</v>
      </c>
      <c r="I58" s="20">
        <f t="shared" si="6"/>
        <v>0</v>
      </c>
      <c r="J58" s="21">
        <f t="shared" si="6"/>
        <v>0</v>
      </c>
      <c r="K58" s="21">
        <f t="shared" si="6"/>
        <v>0</v>
      </c>
      <c r="L58" s="21">
        <f t="shared" si="6"/>
        <v>0</v>
      </c>
      <c r="M58" s="20">
        <f t="shared" si="6"/>
        <v>0</v>
      </c>
      <c r="N58" s="20">
        <f t="shared" si="6"/>
        <v>0</v>
      </c>
      <c r="O58" s="20">
        <f t="shared" si="6"/>
        <v>0</v>
      </c>
      <c r="P58" s="21">
        <f t="shared" si="7"/>
        <v>0</v>
      </c>
      <c r="Q58" s="21">
        <f t="shared" si="7"/>
        <v>0</v>
      </c>
      <c r="R58" s="21">
        <f t="shared" si="7"/>
        <v>0</v>
      </c>
      <c r="S58" s="21">
        <f t="shared" si="7"/>
        <v>0</v>
      </c>
      <c r="T58" s="21">
        <f t="shared" si="7"/>
        <v>0</v>
      </c>
      <c r="U58" s="21">
        <f t="shared" si="13"/>
        <v>0</v>
      </c>
      <c r="V58" s="21">
        <f t="shared" si="13"/>
        <v>0</v>
      </c>
      <c r="W58" s="21">
        <f t="shared" si="13"/>
        <v>0</v>
      </c>
      <c r="X58" s="21">
        <f t="shared" si="8"/>
        <v>0</v>
      </c>
      <c r="Y58" s="21">
        <f t="shared" si="8"/>
        <v>0</v>
      </c>
      <c r="Z58" s="21">
        <f t="shared" si="8"/>
        <v>0</v>
      </c>
      <c r="AA58" s="21">
        <f t="shared" si="14"/>
        <v>0</v>
      </c>
      <c r="AB58" s="21">
        <f t="shared" si="14"/>
        <v>0</v>
      </c>
      <c r="AC58" s="21">
        <f t="shared" si="14"/>
        <v>0</v>
      </c>
      <c r="AD58" s="21">
        <f t="shared" si="15"/>
        <v>0</v>
      </c>
      <c r="AE58" s="21">
        <f t="shared" si="15"/>
        <v>0</v>
      </c>
      <c r="AF58" s="21">
        <f t="shared" si="15"/>
        <v>0</v>
      </c>
      <c r="AG58" s="21">
        <f t="shared" si="15"/>
        <v>0</v>
      </c>
      <c r="AH58" s="21">
        <f t="shared" si="15"/>
        <v>0</v>
      </c>
      <c r="AI58" s="21">
        <f t="shared" si="15"/>
        <v>0</v>
      </c>
      <c r="AJ58" s="21">
        <f t="shared" si="15"/>
        <v>0</v>
      </c>
      <c r="AK58" s="21">
        <f t="shared" si="15"/>
        <v>0</v>
      </c>
      <c r="AL58" s="21">
        <f t="shared" si="15"/>
        <v>0</v>
      </c>
      <c r="AM58" s="21">
        <f t="shared" si="16"/>
        <v>0</v>
      </c>
      <c r="AN58" s="21">
        <f t="shared" si="16"/>
        <v>0</v>
      </c>
      <c r="AO58" s="21">
        <f t="shared" si="16"/>
        <v>0</v>
      </c>
    </row>
    <row r="59" spans="1:41" ht="15.75" hidden="1" outlineLevel="1" x14ac:dyDescent="0.25">
      <c r="A59" s="19">
        <f t="shared" si="17"/>
        <v>15</v>
      </c>
      <c r="B59" s="28" t="str">
        <f t="shared" si="11"/>
        <v>Bait Breath Team</v>
      </c>
      <c r="C59" s="29" t="str">
        <f t="shared" si="11"/>
        <v>Зубко Сергей</v>
      </c>
      <c r="D59" s="21">
        <f t="shared" si="12"/>
        <v>470.89</v>
      </c>
      <c r="E59" s="3">
        <f>IF(D59&gt;0,RANK(D59,$D$45:$D$83),реглист!$C$88+1)</f>
        <v>5</v>
      </c>
      <c r="F59" s="20">
        <f t="shared" si="6"/>
        <v>470.89</v>
      </c>
      <c r="G59" s="20">
        <f t="shared" si="6"/>
        <v>0</v>
      </c>
      <c r="H59" s="20">
        <f t="shared" si="6"/>
        <v>0</v>
      </c>
      <c r="I59" s="20">
        <f t="shared" si="6"/>
        <v>0</v>
      </c>
      <c r="J59" s="21">
        <f t="shared" si="6"/>
        <v>0</v>
      </c>
      <c r="K59" s="21">
        <f t="shared" si="6"/>
        <v>0</v>
      </c>
      <c r="L59" s="21">
        <f t="shared" si="6"/>
        <v>0</v>
      </c>
      <c r="M59" s="20">
        <f t="shared" si="6"/>
        <v>0</v>
      </c>
      <c r="N59" s="20">
        <f t="shared" si="6"/>
        <v>0</v>
      </c>
      <c r="O59" s="20">
        <f t="shared" si="6"/>
        <v>0</v>
      </c>
      <c r="P59" s="21">
        <f t="shared" si="7"/>
        <v>0</v>
      </c>
      <c r="Q59" s="21">
        <f t="shared" si="7"/>
        <v>0</v>
      </c>
      <c r="R59" s="21">
        <f t="shared" si="7"/>
        <v>0</v>
      </c>
      <c r="S59" s="21">
        <f t="shared" si="7"/>
        <v>0</v>
      </c>
      <c r="T59" s="21">
        <f t="shared" si="7"/>
        <v>0</v>
      </c>
      <c r="U59" s="21">
        <f t="shared" si="13"/>
        <v>0</v>
      </c>
      <c r="V59" s="21">
        <f t="shared" si="13"/>
        <v>0</v>
      </c>
      <c r="W59" s="21">
        <f t="shared" si="13"/>
        <v>0</v>
      </c>
      <c r="X59" s="21">
        <f t="shared" si="8"/>
        <v>0</v>
      </c>
      <c r="Y59" s="21">
        <f t="shared" si="8"/>
        <v>0</v>
      </c>
      <c r="Z59" s="21">
        <f t="shared" si="8"/>
        <v>0</v>
      </c>
      <c r="AA59" s="21">
        <f t="shared" si="14"/>
        <v>0</v>
      </c>
      <c r="AB59" s="21">
        <f t="shared" si="14"/>
        <v>0</v>
      </c>
      <c r="AC59" s="21">
        <f t="shared" si="14"/>
        <v>0</v>
      </c>
      <c r="AD59" s="21">
        <f t="shared" si="15"/>
        <v>0</v>
      </c>
      <c r="AE59" s="21">
        <f t="shared" si="15"/>
        <v>0</v>
      </c>
      <c r="AF59" s="21">
        <f t="shared" si="15"/>
        <v>0</v>
      </c>
      <c r="AG59" s="21">
        <f t="shared" si="15"/>
        <v>0</v>
      </c>
      <c r="AH59" s="21">
        <f t="shared" si="15"/>
        <v>0</v>
      </c>
      <c r="AI59" s="21">
        <f t="shared" si="15"/>
        <v>0</v>
      </c>
      <c r="AJ59" s="21">
        <f t="shared" si="15"/>
        <v>0</v>
      </c>
      <c r="AK59" s="21">
        <f t="shared" si="15"/>
        <v>0</v>
      </c>
      <c r="AL59" s="21">
        <f t="shared" si="15"/>
        <v>0</v>
      </c>
      <c r="AM59" s="21">
        <f t="shared" si="16"/>
        <v>0</v>
      </c>
      <c r="AN59" s="21">
        <f t="shared" si="16"/>
        <v>0</v>
      </c>
      <c r="AO59" s="21">
        <f t="shared" si="16"/>
        <v>0</v>
      </c>
    </row>
    <row r="60" spans="1:41" ht="15.75" hidden="1" outlineLevel="1" x14ac:dyDescent="0.25">
      <c r="A60" s="19">
        <f t="shared" si="17"/>
        <v>16</v>
      </c>
      <c r="B60" s="28" t="str">
        <f t="shared" si="11"/>
        <v>Кооператив ХИЩНИК</v>
      </c>
      <c r="C60" s="29" t="str">
        <f t="shared" si="11"/>
        <v>Сницкий Виктор</v>
      </c>
      <c r="D60" s="21">
        <f t="shared" si="12"/>
        <v>0</v>
      </c>
      <c r="E60" s="3">
        <f>IF(D60&gt;0,RANK(D60,$D$45:$D$83),реглист!$C$88+1)</f>
        <v>23</v>
      </c>
      <c r="F60" s="20">
        <f t="shared" si="6"/>
        <v>0</v>
      </c>
      <c r="G60" s="20">
        <f t="shared" si="6"/>
        <v>0</v>
      </c>
      <c r="H60" s="20">
        <f t="shared" si="6"/>
        <v>0</v>
      </c>
      <c r="I60" s="20">
        <f t="shared" si="6"/>
        <v>0</v>
      </c>
      <c r="J60" s="21">
        <f t="shared" si="6"/>
        <v>0</v>
      </c>
      <c r="K60" s="21">
        <f t="shared" si="6"/>
        <v>0</v>
      </c>
      <c r="L60" s="21">
        <f t="shared" si="6"/>
        <v>0</v>
      </c>
      <c r="M60" s="20">
        <f t="shared" si="6"/>
        <v>0</v>
      </c>
      <c r="N60" s="20">
        <f t="shared" si="6"/>
        <v>0</v>
      </c>
      <c r="O60" s="20">
        <f t="shared" si="6"/>
        <v>0</v>
      </c>
      <c r="P60" s="21">
        <f t="shared" si="7"/>
        <v>0</v>
      </c>
      <c r="Q60" s="21">
        <f t="shared" si="7"/>
        <v>0</v>
      </c>
      <c r="R60" s="21">
        <f t="shared" si="7"/>
        <v>0</v>
      </c>
      <c r="S60" s="21">
        <f t="shared" si="7"/>
        <v>0</v>
      </c>
      <c r="T60" s="21">
        <f t="shared" si="7"/>
        <v>0</v>
      </c>
      <c r="U60" s="21">
        <f t="shared" si="13"/>
        <v>0</v>
      </c>
      <c r="V60" s="21">
        <f t="shared" si="13"/>
        <v>0</v>
      </c>
      <c r="W60" s="21">
        <f t="shared" si="13"/>
        <v>0</v>
      </c>
      <c r="X60" s="21">
        <f t="shared" si="8"/>
        <v>0</v>
      </c>
      <c r="Y60" s="21">
        <f t="shared" si="8"/>
        <v>0</v>
      </c>
      <c r="Z60" s="21">
        <f t="shared" si="8"/>
        <v>0</v>
      </c>
      <c r="AA60" s="21">
        <f t="shared" si="14"/>
        <v>0</v>
      </c>
      <c r="AB60" s="21">
        <f t="shared" si="14"/>
        <v>0</v>
      </c>
      <c r="AC60" s="21">
        <f t="shared" si="14"/>
        <v>0</v>
      </c>
      <c r="AD60" s="21">
        <f t="shared" si="15"/>
        <v>0</v>
      </c>
      <c r="AE60" s="21">
        <f t="shared" si="15"/>
        <v>0</v>
      </c>
      <c r="AF60" s="21">
        <f t="shared" si="15"/>
        <v>0</v>
      </c>
      <c r="AG60" s="21">
        <f t="shared" si="15"/>
        <v>0</v>
      </c>
      <c r="AH60" s="21">
        <f t="shared" si="15"/>
        <v>0</v>
      </c>
      <c r="AI60" s="21">
        <f t="shared" si="15"/>
        <v>0</v>
      </c>
      <c r="AJ60" s="21">
        <f t="shared" si="15"/>
        <v>0</v>
      </c>
      <c r="AK60" s="21">
        <f t="shared" si="15"/>
        <v>0</v>
      </c>
      <c r="AL60" s="21">
        <f t="shared" si="15"/>
        <v>0</v>
      </c>
      <c r="AM60" s="21">
        <f t="shared" si="16"/>
        <v>0</v>
      </c>
      <c r="AN60" s="21">
        <f t="shared" si="16"/>
        <v>0</v>
      </c>
      <c r="AO60" s="21">
        <f t="shared" si="16"/>
        <v>0</v>
      </c>
    </row>
    <row r="61" spans="1:41" ht="15.75" hidden="1" outlineLevel="1" x14ac:dyDescent="0.25">
      <c r="A61" s="19">
        <f t="shared" si="17"/>
        <v>17</v>
      </c>
      <c r="B61" s="28" t="str">
        <f t="shared" si="11"/>
        <v>Bass Hunters</v>
      </c>
      <c r="C61" s="29" t="str">
        <f t="shared" si="11"/>
        <v>Кириевский Андрей</v>
      </c>
      <c r="D61" s="21">
        <f t="shared" si="12"/>
        <v>207.36</v>
      </c>
      <c r="E61" s="3">
        <f>IF(D61&gt;0,RANK(D61,$D$45:$D$83),реглист!$C$88+1)</f>
        <v>12</v>
      </c>
      <c r="F61" s="20">
        <f t="shared" ref="F61:T76" si="18">POWER(F19,2)</f>
        <v>207.36</v>
      </c>
      <c r="G61" s="20">
        <f t="shared" si="18"/>
        <v>0</v>
      </c>
      <c r="H61" s="20">
        <f t="shared" si="18"/>
        <v>0</v>
      </c>
      <c r="I61" s="20">
        <f t="shared" si="18"/>
        <v>0</v>
      </c>
      <c r="J61" s="21">
        <f t="shared" si="18"/>
        <v>0</v>
      </c>
      <c r="K61" s="21">
        <f t="shared" si="18"/>
        <v>0</v>
      </c>
      <c r="L61" s="21">
        <f t="shared" si="18"/>
        <v>0</v>
      </c>
      <c r="M61" s="20">
        <f t="shared" si="18"/>
        <v>0</v>
      </c>
      <c r="N61" s="20">
        <f t="shared" si="18"/>
        <v>0</v>
      </c>
      <c r="O61" s="20">
        <f t="shared" si="18"/>
        <v>0</v>
      </c>
      <c r="P61" s="21">
        <f t="shared" si="18"/>
        <v>0</v>
      </c>
      <c r="Q61" s="21">
        <f t="shared" si="18"/>
        <v>0</v>
      </c>
      <c r="R61" s="21">
        <f t="shared" si="18"/>
        <v>0</v>
      </c>
      <c r="S61" s="21">
        <f t="shared" si="18"/>
        <v>0</v>
      </c>
      <c r="T61" s="21">
        <f t="shared" si="18"/>
        <v>0</v>
      </c>
      <c r="U61" s="21">
        <f t="shared" si="13"/>
        <v>0</v>
      </c>
      <c r="V61" s="21">
        <f t="shared" si="13"/>
        <v>0</v>
      </c>
      <c r="W61" s="21">
        <f t="shared" si="13"/>
        <v>0</v>
      </c>
      <c r="X61" s="21">
        <f t="shared" si="13"/>
        <v>0</v>
      </c>
      <c r="Y61" s="21">
        <f t="shared" si="13"/>
        <v>0</v>
      </c>
      <c r="Z61" s="21">
        <f t="shared" si="13"/>
        <v>0</v>
      </c>
      <c r="AA61" s="21">
        <f t="shared" si="14"/>
        <v>0</v>
      </c>
      <c r="AB61" s="21">
        <f t="shared" si="14"/>
        <v>0</v>
      </c>
      <c r="AC61" s="21">
        <f t="shared" si="14"/>
        <v>0</v>
      </c>
      <c r="AD61" s="21">
        <f t="shared" si="15"/>
        <v>0</v>
      </c>
      <c r="AE61" s="21">
        <f t="shared" si="15"/>
        <v>0</v>
      </c>
      <c r="AF61" s="21">
        <f t="shared" si="15"/>
        <v>0</v>
      </c>
      <c r="AG61" s="21">
        <f t="shared" si="15"/>
        <v>0</v>
      </c>
      <c r="AH61" s="21">
        <f t="shared" si="15"/>
        <v>0</v>
      </c>
      <c r="AI61" s="21">
        <f t="shared" si="15"/>
        <v>0</v>
      </c>
      <c r="AJ61" s="21">
        <f t="shared" si="15"/>
        <v>0</v>
      </c>
      <c r="AK61" s="21">
        <f t="shared" si="15"/>
        <v>0</v>
      </c>
      <c r="AL61" s="21">
        <f t="shared" si="15"/>
        <v>0</v>
      </c>
      <c r="AM61" s="21">
        <f t="shared" si="16"/>
        <v>0</v>
      </c>
      <c r="AN61" s="21">
        <f t="shared" si="16"/>
        <v>0</v>
      </c>
      <c r="AO61" s="21">
        <f t="shared" si="16"/>
        <v>0</v>
      </c>
    </row>
    <row r="62" spans="1:41" ht="15.75" hidden="1" outlineLevel="1" x14ac:dyDescent="0.25">
      <c r="A62" s="19">
        <f t="shared" si="17"/>
        <v>18</v>
      </c>
      <c r="B62" s="28" t="str">
        <f t="shared" ref="B62:C77" si="19">B20</f>
        <v>TotalSpin</v>
      </c>
      <c r="C62" s="29" t="str">
        <f t="shared" si="19"/>
        <v>Масюк Павел</v>
      </c>
      <c r="D62" s="21">
        <f t="shared" si="12"/>
        <v>750.75999999999988</v>
      </c>
      <c r="E62" s="3">
        <f>IF(D62&gt;0,RANK(D62,$D$45:$D$83),реглист!$C$88+1)</f>
        <v>2</v>
      </c>
      <c r="F62" s="20">
        <f t="shared" si="18"/>
        <v>750.75999999999988</v>
      </c>
      <c r="G62" s="20">
        <f t="shared" si="18"/>
        <v>0</v>
      </c>
      <c r="H62" s="20">
        <f t="shared" si="18"/>
        <v>0</v>
      </c>
      <c r="I62" s="20">
        <f t="shared" si="18"/>
        <v>0</v>
      </c>
      <c r="J62" s="21">
        <f t="shared" si="18"/>
        <v>0</v>
      </c>
      <c r="K62" s="21">
        <f t="shared" si="18"/>
        <v>0</v>
      </c>
      <c r="L62" s="21">
        <f t="shared" si="18"/>
        <v>0</v>
      </c>
      <c r="M62" s="20">
        <f t="shared" si="18"/>
        <v>0</v>
      </c>
      <c r="N62" s="20">
        <f t="shared" si="18"/>
        <v>0</v>
      </c>
      <c r="O62" s="20">
        <f t="shared" si="18"/>
        <v>0</v>
      </c>
      <c r="P62" s="21">
        <f t="shared" si="18"/>
        <v>0</v>
      </c>
      <c r="Q62" s="21">
        <f t="shared" si="18"/>
        <v>0</v>
      </c>
      <c r="R62" s="21">
        <f t="shared" si="18"/>
        <v>0</v>
      </c>
      <c r="S62" s="21">
        <f t="shared" si="18"/>
        <v>0</v>
      </c>
      <c r="T62" s="21">
        <f t="shared" si="18"/>
        <v>0</v>
      </c>
      <c r="U62" s="21">
        <f t="shared" ref="U62:Z77" si="20">IF(U20&gt;=45,POWER(U20,2),POWER(U20/2,2))</f>
        <v>0</v>
      </c>
      <c r="V62" s="21">
        <f t="shared" si="20"/>
        <v>0</v>
      </c>
      <c r="W62" s="21">
        <f t="shared" si="20"/>
        <v>0</v>
      </c>
      <c r="X62" s="21">
        <f t="shared" si="20"/>
        <v>0</v>
      </c>
      <c r="Y62" s="21">
        <f t="shared" si="20"/>
        <v>0</v>
      </c>
      <c r="Z62" s="21">
        <f t="shared" si="20"/>
        <v>0</v>
      </c>
      <c r="AA62" s="21">
        <f t="shared" ref="AA62:AC77" si="21">IF(AA20&gt;=40,POWER(AA20,2),POWER(AA20/2,2))</f>
        <v>0</v>
      </c>
      <c r="AB62" s="21">
        <f t="shared" si="21"/>
        <v>0</v>
      </c>
      <c r="AC62" s="21">
        <f t="shared" si="21"/>
        <v>0</v>
      </c>
      <c r="AD62" s="21">
        <f t="shared" ref="AD62:AL77" si="22">IF(AD20&gt;=30,POWER(AD20,2),POWER(AD20/2,2))</f>
        <v>0</v>
      </c>
      <c r="AE62" s="21">
        <f t="shared" si="22"/>
        <v>0</v>
      </c>
      <c r="AF62" s="21">
        <f t="shared" si="22"/>
        <v>0</v>
      </c>
      <c r="AG62" s="21">
        <f t="shared" si="22"/>
        <v>0</v>
      </c>
      <c r="AH62" s="21">
        <f t="shared" si="22"/>
        <v>0</v>
      </c>
      <c r="AI62" s="21">
        <f t="shared" si="22"/>
        <v>0</v>
      </c>
      <c r="AJ62" s="21">
        <f t="shared" si="22"/>
        <v>0</v>
      </c>
      <c r="AK62" s="21">
        <f t="shared" si="22"/>
        <v>0</v>
      </c>
      <c r="AL62" s="21">
        <f t="shared" si="22"/>
        <v>0</v>
      </c>
      <c r="AM62" s="21">
        <f t="shared" ref="AM62:AO77" si="23">IF(AM20&gt;=75,POWER(AM20,2),POWER(AM20/2,2))</f>
        <v>0</v>
      </c>
      <c r="AN62" s="21">
        <f t="shared" si="23"/>
        <v>0</v>
      </c>
      <c r="AO62" s="21">
        <f t="shared" si="23"/>
        <v>0</v>
      </c>
    </row>
    <row r="63" spans="1:41" ht="15.75" hidden="1" outlineLevel="1" x14ac:dyDescent="0.25">
      <c r="A63" s="19">
        <f t="shared" si="17"/>
        <v>19</v>
      </c>
      <c r="B63" s="28" t="str">
        <f t="shared" si="19"/>
        <v>SB-FISHING</v>
      </c>
      <c r="C63" s="29" t="str">
        <f t="shared" si="19"/>
        <v xml:space="preserve">Сапраненков Евгений </v>
      </c>
      <c r="D63" s="21">
        <f t="shared" si="12"/>
        <v>573.3125</v>
      </c>
      <c r="E63" s="3">
        <f>IF(D63&gt;0,RANK(D63,$D$45:$D$83),реглист!$C$88+1)</f>
        <v>3</v>
      </c>
      <c r="F63" s="20">
        <f t="shared" si="18"/>
        <v>240.25</v>
      </c>
      <c r="G63" s="20">
        <f t="shared" si="18"/>
        <v>0</v>
      </c>
      <c r="H63" s="20">
        <f t="shared" si="18"/>
        <v>0</v>
      </c>
      <c r="I63" s="20">
        <f t="shared" si="18"/>
        <v>0</v>
      </c>
      <c r="J63" s="21">
        <f t="shared" si="18"/>
        <v>0</v>
      </c>
      <c r="K63" s="21">
        <f t="shared" si="18"/>
        <v>0</v>
      </c>
      <c r="L63" s="21">
        <f t="shared" si="18"/>
        <v>0</v>
      </c>
      <c r="M63" s="20">
        <f t="shared" si="18"/>
        <v>0</v>
      </c>
      <c r="N63" s="20">
        <f t="shared" si="18"/>
        <v>0</v>
      </c>
      <c r="O63" s="20">
        <f t="shared" si="18"/>
        <v>0</v>
      </c>
      <c r="P63" s="21">
        <f t="shared" si="18"/>
        <v>0</v>
      </c>
      <c r="Q63" s="21">
        <f t="shared" si="18"/>
        <v>0</v>
      </c>
      <c r="R63" s="21">
        <f t="shared" si="18"/>
        <v>0</v>
      </c>
      <c r="S63" s="21">
        <f t="shared" si="18"/>
        <v>0</v>
      </c>
      <c r="T63" s="21">
        <f t="shared" si="18"/>
        <v>0</v>
      </c>
      <c r="U63" s="21">
        <f t="shared" si="20"/>
        <v>333.0625</v>
      </c>
      <c r="V63" s="21">
        <f t="shared" si="20"/>
        <v>0</v>
      </c>
      <c r="W63" s="21">
        <f t="shared" si="20"/>
        <v>0</v>
      </c>
      <c r="X63" s="21">
        <f t="shared" si="20"/>
        <v>0</v>
      </c>
      <c r="Y63" s="21">
        <f t="shared" si="20"/>
        <v>0</v>
      </c>
      <c r="Z63" s="21">
        <f t="shared" si="20"/>
        <v>0</v>
      </c>
      <c r="AA63" s="21">
        <f t="shared" si="21"/>
        <v>0</v>
      </c>
      <c r="AB63" s="21">
        <f t="shared" si="21"/>
        <v>0</v>
      </c>
      <c r="AC63" s="21">
        <f t="shared" si="21"/>
        <v>0</v>
      </c>
      <c r="AD63" s="21">
        <f t="shared" si="22"/>
        <v>0</v>
      </c>
      <c r="AE63" s="21">
        <f t="shared" si="22"/>
        <v>0</v>
      </c>
      <c r="AF63" s="21">
        <f t="shared" si="22"/>
        <v>0</v>
      </c>
      <c r="AG63" s="21">
        <f t="shared" si="22"/>
        <v>0</v>
      </c>
      <c r="AH63" s="21">
        <f t="shared" si="22"/>
        <v>0</v>
      </c>
      <c r="AI63" s="21">
        <f t="shared" si="22"/>
        <v>0</v>
      </c>
      <c r="AJ63" s="21">
        <f t="shared" si="22"/>
        <v>0</v>
      </c>
      <c r="AK63" s="21">
        <f t="shared" si="22"/>
        <v>0</v>
      </c>
      <c r="AL63" s="21">
        <f t="shared" si="22"/>
        <v>0</v>
      </c>
      <c r="AM63" s="21">
        <f t="shared" si="23"/>
        <v>0</v>
      </c>
      <c r="AN63" s="21">
        <f t="shared" si="23"/>
        <v>0</v>
      </c>
      <c r="AO63" s="21">
        <f t="shared" si="23"/>
        <v>0</v>
      </c>
    </row>
    <row r="64" spans="1:41" ht="15.75" hidden="1" outlineLevel="1" x14ac:dyDescent="0.25">
      <c r="A64" s="19">
        <f t="shared" si="17"/>
        <v>20</v>
      </c>
      <c r="B64" s="28" t="str">
        <f t="shared" si="19"/>
        <v>Legion</v>
      </c>
      <c r="C64" s="29" t="str">
        <f t="shared" si="19"/>
        <v>Микулов Владимир</v>
      </c>
      <c r="D64" s="21">
        <f t="shared" si="12"/>
        <v>190.44000000000003</v>
      </c>
      <c r="E64" s="3">
        <f>IF(D64&gt;0,RANK(D64,$D$45:$D$83),реглист!$C$88+1)</f>
        <v>14</v>
      </c>
      <c r="F64" s="20">
        <f t="shared" si="18"/>
        <v>190.44000000000003</v>
      </c>
      <c r="G64" s="20">
        <f t="shared" si="18"/>
        <v>0</v>
      </c>
      <c r="H64" s="20">
        <f t="shared" si="18"/>
        <v>0</v>
      </c>
      <c r="I64" s="20">
        <f t="shared" si="18"/>
        <v>0</v>
      </c>
      <c r="J64" s="21">
        <f t="shared" si="18"/>
        <v>0</v>
      </c>
      <c r="K64" s="21">
        <f t="shared" si="18"/>
        <v>0</v>
      </c>
      <c r="L64" s="21">
        <f t="shared" si="18"/>
        <v>0</v>
      </c>
      <c r="M64" s="20">
        <f t="shared" si="18"/>
        <v>0</v>
      </c>
      <c r="N64" s="20">
        <f t="shared" si="18"/>
        <v>0</v>
      </c>
      <c r="O64" s="20">
        <f t="shared" si="18"/>
        <v>0</v>
      </c>
      <c r="P64" s="21">
        <f t="shared" si="18"/>
        <v>0</v>
      </c>
      <c r="Q64" s="21">
        <f t="shared" si="18"/>
        <v>0</v>
      </c>
      <c r="R64" s="21">
        <f t="shared" si="18"/>
        <v>0</v>
      </c>
      <c r="S64" s="21">
        <f t="shared" si="18"/>
        <v>0</v>
      </c>
      <c r="T64" s="21">
        <f t="shared" si="18"/>
        <v>0</v>
      </c>
      <c r="U64" s="21">
        <f t="shared" si="20"/>
        <v>0</v>
      </c>
      <c r="V64" s="21">
        <f t="shared" si="20"/>
        <v>0</v>
      </c>
      <c r="W64" s="21">
        <f t="shared" si="20"/>
        <v>0</v>
      </c>
      <c r="X64" s="21">
        <f t="shared" si="20"/>
        <v>0</v>
      </c>
      <c r="Y64" s="21">
        <f t="shared" si="20"/>
        <v>0</v>
      </c>
      <c r="Z64" s="21">
        <f t="shared" si="20"/>
        <v>0</v>
      </c>
      <c r="AA64" s="21">
        <f t="shared" si="21"/>
        <v>0</v>
      </c>
      <c r="AB64" s="21">
        <f t="shared" si="21"/>
        <v>0</v>
      </c>
      <c r="AC64" s="21">
        <f t="shared" si="21"/>
        <v>0</v>
      </c>
      <c r="AD64" s="21">
        <f t="shared" si="22"/>
        <v>0</v>
      </c>
      <c r="AE64" s="21">
        <f t="shared" si="22"/>
        <v>0</v>
      </c>
      <c r="AF64" s="21">
        <f t="shared" si="22"/>
        <v>0</v>
      </c>
      <c r="AG64" s="21">
        <f t="shared" si="22"/>
        <v>0</v>
      </c>
      <c r="AH64" s="21">
        <f t="shared" si="22"/>
        <v>0</v>
      </c>
      <c r="AI64" s="21">
        <f t="shared" si="22"/>
        <v>0</v>
      </c>
      <c r="AJ64" s="21">
        <f t="shared" si="22"/>
        <v>0</v>
      </c>
      <c r="AK64" s="21">
        <f t="shared" si="22"/>
        <v>0</v>
      </c>
      <c r="AL64" s="21">
        <f t="shared" si="22"/>
        <v>0</v>
      </c>
      <c r="AM64" s="21">
        <f t="shared" si="23"/>
        <v>0</v>
      </c>
      <c r="AN64" s="21">
        <f t="shared" si="23"/>
        <v>0</v>
      </c>
      <c r="AO64" s="21">
        <f t="shared" si="23"/>
        <v>0</v>
      </c>
    </row>
    <row r="65" spans="1:41" ht="15.75" hidden="1" outlineLevel="1" x14ac:dyDescent="0.25">
      <c r="A65" s="19">
        <f t="shared" si="17"/>
        <v>21</v>
      </c>
      <c r="B65" s="28" t="str">
        <f t="shared" si="19"/>
        <v>ASpinnTeam</v>
      </c>
      <c r="C65" s="29" t="str">
        <f t="shared" si="19"/>
        <v>Нугуманов Артём</v>
      </c>
      <c r="D65" s="21">
        <f t="shared" si="12"/>
        <v>0</v>
      </c>
      <c r="E65" s="3">
        <f>IF(D65&gt;0,RANK(D65,$D$45:$D$83),реглист!$C$88+1)</f>
        <v>23</v>
      </c>
      <c r="F65" s="20">
        <f t="shared" si="18"/>
        <v>0</v>
      </c>
      <c r="G65" s="20">
        <f t="shared" si="18"/>
        <v>0</v>
      </c>
      <c r="H65" s="20">
        <f t="shared" si="18"/>
        <v>0</v>
      </c>
      <c r="I65" s="20">
        <f t="shared" si="18"/>
        <v>0</v>
      </c>
      <c r="J65" s="21">
        <f t="shared" si="18"/>
        <v>0</v>
      </c>
      <c r="K65" s="21">
        <f t="shared" si="18"/>
        <v>0</v>
      </c>
      <c r="L65" s="21">
        <f t="shared" si="18"/>
        <v>0</v>
      </c>
      <c r="M65" s="20">
        <f t="shared" si="18"/>
        <v>0</v>
      </c>
      <c r="N65" s="20">
        <f t="shared" si="18"/>
        <v>0</v>
      </c>
      <c r="O65" s="20">
        <f t="shared" si="18"/>
        <v>0</v>
      </c>
      <c r="P65" s="21">
        <f t="shared" si="18"/>
        <v>0</v>
      </c>
      <c r="Q65" s="21">
        <f t="shared" si="18"/>
        <v>0</v>
      </c>
      <c r="R65" s="21">
        <f t="shared" si="18"/>
        <v>0</v>
      </c>
      <c r="S65" s="21">
        <f t="shared" si="18"/>
        <v>0</v>
      </c>
      <c r="T65" s="21">
        <f t="shared" si="18"/>
        <v>0</v>
      </c>
      <c r="U65" s="21">
        <f t="shared" si="20"/>
        <v>0</v>
      </c>
      <c r="V65" s="21">
        <f t="shared" si="20"/>
        <v>0</v>
      </c>
      <c r="W65" s="21">
        <f t="shared" si="20"/>
        <v>0</v>
      </c>
      <c r="X65" s="21">
        <f t="shared" si="20"/>
        <v>0</v>
      </c>
      <c r="Y65" s="21">
        <f t="shared" si="20"/>
        <v>0</v>
      </c>
      <c r="Z65" s="21">
        <f t="shared" si="20"/>
        <v>0</v>
      </c>
      <c r="AA65" s="21">
        <f t="shared" si="21"/>
        <v>0</v>
      </c>
      <c r="AB65" s="21">
        <f t="shared" si="21"/>
        <v>0</v>
      </c>
      <c r="AC65" s="21">
        <f t="shared" si="21"/>
        <v>0</v>
      </c>
      <c r="AD65" s="21">
        <f t="shared" si="22"/>
        <v>0</v>
      </c>
      <c r="AE65" s="21">
        <f t="shared" si="22"/>
        <v>0</v>
      </c>
      <c r="AF65" s="21">
        <f t="shared" si="22"/>
        <v>0</v>
      </c>
      <c r="AG65" s="21">
        <f t="shared" si="22"/>
        <v>0</v>
      </c>
      <c r="AH65" s="21">
        <f t="shared" si="22"/>
        <v>0</v>
      </c>
      <c r="AI65" s="21">
        <f t="shared" si="22"/>
        <v>0</v>
      </c>
      <c r="AJ65" s="21">
        <f t="shared" si="22"/>
        <v>0</v>
      </c>
      <c r="AK65" s="21">
        <f t="shared" si="22"/>
        <v>0</v>
      </c>
      <c r="AL65" s="21">
        <f t="shared" si="22"/>
        <v>0</v>
      </c>
      <c r="AM65" s="21">
        <f t="shared" si="23"/>
        <v>0</v>
      </c>
      <c r="AN65" s="21">
        <f t="shared" si="23"/>
        <v>0</v>
      </c>
      <c r="AO65" s="21">
        <f t="shared" si="23"/>
        <v>0</v>
      </c>
    </row>
    <row r="66" spans="1:41" ht="15.75" hidden="1" outlineLevel="1" x14ac:dyDescent="0.25">
      <c r="A66" s="19">
        <f t="shared" si="17"/>
        <v>22</v>
      </c>
      <c r="B66" s="28" t="str">
        <f t="shared" si="19"/>
        <v>nanobass</v>
      </c>
      <c r="C66" s="29" t="str">
        <f t="shared" si="19"/>
        <v>Бычик Роман</v>
      </c>
      <c r="D66" s="21">
        <f t="shared" si="12"/>
        <v>262.44</v>
      </c>
      <c r="E66" s="3">
        <f>IF(D66&gt;0,RANK(D66,$D$45:$D$83),реглист!$C$88+1)</f>
        <v>10</v>
      </c>
      <c r="F66" s="20">
        <f t="shared" si="18"/>
        <v>262.44</v>
      </c>
      <c r="G66" s="20">
        <f t="shared" si="18"/>
        <v>0</v>
      </c>
      <c r="H66" s="20">
        <f t="shared" si="18"/>
        <v>0</v>
      </c>
      <c r="I66" s="20">
        <f t="shared" si="18"/>
        <v>0</v>
      </c>
      <c r="J66" s="21">
        <f t="shared" si="18"/>
        <v>0</v>
      </c>
      <c r="K66" s="21">
        <f t="shared" si="18"/>
        <v>0</v>
      </c>
      <c r="L66" s="21">
        <f t="shared" si="18"/>
        <v>0</v>
      </c>
      <c r="M66" s="20">
        <f t="shared" si="18"/>
        <v>0</v>
      </c>
      <c r="N66" s="20">
        <f t="shared" si="18"/>
        <v>0</v>
      </c>
      <c r="O66" s="20">
        <f t="shared" si="18"/>
        <v>0</v>
      </c>
      <c r="P66" s="21">
        <f t="shared" si="18"/>
        <v>0</v>
      </c>
      <c r="Q66" s="21">
        <f t="shared" si="18"/>
        <v>0</v>
      </c>
      <c r="R66" s="21">
        <f t="shared" si="18"/>
        <v>0</v>
      </c>
      <c r="S66" s="21">
        <f t="shared" si="18"/>
        <v>0</v>
      </c>
      <c r="T66" s="21">
        <f t="shared" si="18"/>
        <v>0</v>
      </c>
      <c r="U66" s="21">
        <f t="shared" si="20"/>
        <v>0</v>
      </c>
      <c r="V66" s="21">
        <f t="shared" si="20"/>
        <v>0</v>
      </c>
      <c r="W66" s="21">
        <f t="shared" si="20"/>
        <v>0</v>
      </c>
      <c r="X66" s="21">
        <f t="shared" si="20"/>
        <v>0</v>
      </c>
      <c r="Y66" s="21">
        <f t="shared" si="20"/>
        <v>0</v>
      </c>
      <c r="Z66" s="21">
        <f t="shared" si="20"/>
        <v>0</v>
      </c>
      <c r="AA66" s="21">
        <f t="shared" si="21"/>
        <v>0</v>
      </c>
      <c r="AB66" s="21">
        <f t="shared" si="21"/>
        <v>0</v>
      </c>
      <c r="AC66" s="21">
        <f t="shared" si="21"/>
        <v>0</v>
      </c>
      <c r="AD66" s="21">
        <f t="shared" si="22"/>
        <v>0</v>
      </c>
      <c r="AE66" s="21">
        <f t="shared" si="22"/>
        <v>0</v>
      </c>
      <c r="AF66" s="21">
        <f t="shared" si="22"/>
        <v>0</v>
      </c>
      <c r="AG66" s="21">
        <f t="shared" si="22"/>
        <v>0</v>
      </c>
      <c r="AH66" s="21">
        <f t="shared" si="22"/>
        <v>0</v>
      </c>
      <c r="AI66" s="21">
        <f t="shared" si="22"/>
        <v>0</v>
      </c>
      <c r="AJ66" s="21">
        <f t="shared" si="22"/>
        <v>0</v>
      </c>
      <c r="AK66" s="21">
        <f t="shared" si="22"/>
        <v>0</v>
      </c>
      <c r="AL66" s="21">
        <f t="shared" si="22"/>
        <v>0</v>
      </c>
      <c r="AM66" s="21">
        <f t="shared" si="23"/>
        <v>0</v>
      </c>
      <c r="AN66" s="21">
        <f t="shared" si="23"/>
        <v>0</v>
      </c>
      <c r="AO66" s="21">
        <f t="shared" si="23"/>
        <v>0</v>
      </c>
    </row>
    <row r="67" spans="1:41" ht="15.75" hidden="1" outlineLevel="1" x14ac:dyDescent="0.25">
      <c r="A67" s="19">
        <f t="shared" si="17"/>
        <v>23</v>
      </c>
      <c r="B67" s="28">
        <f t="shared" si="19"/>
        <v>0</v>
      </c>
      <c r="C67" s="29">
        <f t="shared" si="19"/>
        <v>0</v>
      </c>
      <c r="D67" s="21">
        <f t="shared" si="12"/>
        <v>0</v>
      </c>
      <c r="E67" s="3">
        <f>IF(D67&gt;0,RANK(D67,$D$45:$D$83),реглист!$C$88+1)</f>
        <v>23</v>
      </c>
      <c r="F67" s="20">
        <f t="shared" si="18"/>
        <v>0</v>
      </c>
      <c r="G67" s="20">
        <f t="shared" si="18"/>
        <v>0</v>
      </c>
      <c r="H67" s="20">
        <f t="shared" si="18"/>
        <v>0</v>
      </c>
      <c r="I67" s="20">
        <f t="shared" si="18"/>
        <v>0</v>
      </c>
      <c r="J67" s="21">
        <f t="shared" si="18"/>
        <v>0</v>
      </c>
      <c r="K67" s="21">
        <f t="shared" si="18"/>
        <v>0</v>
      </c>
      <c r="L67" s="21">
        <f t="shared" si="18"/>
        <v>0</v>
      </c>
      <c r="M67" s="20">
        <f t="shared" si="18"/>
        <v>0</v>
      </c>
      <c r="N67" s="20">
        <f t="shared" si="18"/>
        <v>0</v>
      </c>
      <c r="O67" s="20">
        <f t="shared" si="18"/>
        <v>0</v>
      </c>
      <c r="P67" s="21">
        <f t="shared" si="18"/>
        <v>0</v>
      </c>
      <c r="Q67" s="21">
        <f t="shared" si="18"/>
        <v>0</v>
      </c>
      <c r="R67" s="21">
        <f t="shared" si="18"/>
        <v>0</v>
      </c>
      <c r="S67" s="21">
        <f t="shared" si="18"/>
        <v>0</v>
      </c>
      <c r="T67" s="21">
        <f t="shared" si="18"/>
        <v>0</v>
      </c>
      <c r="U67" s="21">
        <f t="shared" si="20"/>
        <v>0</v>
      </c>
      <c r="V67" s="21">
        <f t="shared" si="20"/>
        <v>0</v>
      </c>
      <c r="W67" s="21">
        <f t="shared" si="20"/>
        <v>0</v>
      </c>
      <c r="X67" s="21">
        <f t="shared" si="20"/>
        <v>0</v>
      </c>
      <c r="Y67" s="21">
        <f t="shared" si="20"/>
        <v>0</v>
      </c>
      <c r="Z67" s="21">
        <f t="shared" si="20"/>
        <v>0</v>
      </c>
      <c r="AA67" s="21">
        <f t="shared" si="21"/>
        <v>0</v>
      </c>
      <c r="AB67" s="21">
        <f t="shared" si="21"/>
        <v>0</v>
      </c>
      <c r="AC67" s="21">
        <f t="shared" si="21"/>
        <v>0</v>
      </c>
      <c r="AD67" s="21">
        <f t="shared" si="22"/>
        <v>0</v>
      </c>
      <c r="AE67" s="21">
        <f t="shared" si="22"/>
        <v>0</v>
      </c>
      <c r="AF67" s="21">
        <f t="shared" si="22"/>
        <v>0</v>
      </c>
      <c r="AG67" s="21">
        <f t="shared" si="22"/>
        <v>0</v>
      </c>
      <c r="AH67" s="21">
        <f t="shared" si="22"/>
        <v>0</v>
      </c>
      <c r="AI67" s="21">
        <f t="shared" si="22"/>
        <v>0</v>
      </c>
      <c r="AJ67" s="21">
        <f t="shared" si="22"/>
        <v>0</v>
      </c>
      <c r="AK67" s="21">
        <f t="shared" si="22"/>
        <v>0</v>
      </c>
      <c r="AL67" s="21">
        <f t="shared" si="22"/>
        <v>0</v>
      </c>
      <c r="AM67" s="21">
        <f t="shared" si="23"/>
        <v>0</v>
      </c>
      <c r="AN67" s="21">
        <f t="shared" si="23"/>
        <v>0</v>
      </c>
      <c r="AO67" s="21">
        <f t="shared" si="23"/>
        <v>0</v>
      </c>
    </row>
    <row r="68" spans="1:41" ht="15.75" hidden="1" outlineLevel="1" x14ac:dyDescent="0.25">
      <c r="A68" s="19">
        <f t="shared" si="17"/>
        <v>24</v>
      </c>
      <c r="B68" s="28">
        <f t="shared" si="19"/>
        <v>0</v>
      </c>
      <c r="C68" s="29">
        <f t="shared" si="19"/>
        <v>0</v>
      </c>
      <c r="D68" s="21">
        <f t="shared" si="12"/>
        <v>0</v>
      </c>
      <c r="E68" s="3">
        <f>IF(D68&gt;0,RANK(D68,$D$45:$D$83),реглист!$C$88+1)</f>
        <v>23</v>
      </c>
      <c r="F68" s="20">
        <f t="shared" si="18"/>
        <v>0</v>
      </c>
      <c r="G68" s="20">
        <f t="shared" si="18"/>
        <v>0</v>
      </c>
      <c r="H68" s="20">
        <f t="shared" si="18"/>
        <v>0</v>
      </c>
      <c r="I68" s="20">
        <f t="shared" si="18"/>
        <v>0</v>
      </c>
      <c r="J68" s="21">
        <f t="shared" si="18"/>
        <v>0</v>
      </c>
      <c r="K68" s="21">
        <f t="shared" si="18"/>
        <v>0</v>
      </c>
      <c r="L68" s="21">
        <f t="shared" si="18"/>
        <v>0</v>
      </c>
      <c r="M68" s="20">
        <f t="shared" si="18"/>
        <v>0</v>
      </c>
      <c r="N68" s="20">
        <f t="shared" si="18"/>
        <v>0</v>
      </c>
      <c r="O68" s="20">
        <f t="shared" si="18"/>
        <v>0</v>
      </c>
      <c r="P68" s="21">
        <f t="shared" si="18"/>
        <v>0</v>
      </c>
      <c r="Q68" s="21">
        <f t="shared" si="18"/>
        <v>0</v>
      </c>
      <c r="R68" s="21">
        <f t="shared" si="18"/>
        <v>0</v>
      </c>
      <c r="S68" s="21">
        <f t="shared" si="18"/>
        <v>0</v>
      </c>
      <c r="T68" s="21">
        <f t="shared" si="18"/>
        <v>0</v>
      </c>
      <c r="U68" s="21">
        <f t="shared" si="20"/>
        <v>0</v>
      </c>
      <c r="V68" s="21">
        <f t="shared" si="20"/>
        <v>0</v>
      </c>
      <c r="W68" s="21">
        <f t="shared" si="20"/>
        <v>0</v>
      </c>
      <c r="X68" s="21">
        <f t="shared" si="20"/>
        <v>0</v>
      </c>
      <c r="Y68" s="21">
        <f t="shared" si="20"/>
        <v>0</v>
      </c>
      <c r="Z68" s="21">
        <f t="shared" si="20"/>
        <v>0</v>
      </c>
      <c r="AA68" s="21">
        <f t="shared" si="21"/>
        <v>0</v>
      </c>
      <c r="AB68" s="21">
        <f t="shared" si="21"/>
        <v>0</v>
      </c>
      <c r="AC68" s="21">
        <f t="shared" si="21"/>
        <v>0</v>
      </c>
      <c r="AD68" s="21">
        <f t="shared" si="22"/>
        <v>0</v>
      </c>
      <c r="AE68" s="21">
        <f t="shared" si="22"/>
        <v>0</v>
      </c>
      <c r="AF68" s="21">
        <f t="shared" si="22"/>
        <v>0</v>
      </c>
      <c r="AG68" s="21">
        <f t="shared" si="22"/>
        <v>0</v>
      </c>
      <c r="AH68" s="21">
        <f t="shared" si="22"/>
        <v>0</v>
      </c>
      <c r="AI68" s="21">
        <f t="shared" si="22"/>
        <v>0</v>
      </c>
      <c r="AJ68" s="21">
        <f t="shared" si="22"/>
        <v>0</v>
      </c>
      <c r="AK68" s="21">
        <f t="shared" si="22"/>
        <v>0</v>
      </c>
      <c r="AL68" s="21">
        <f t="shared" si="22"/>
        <v>0</v>
      </c>
      <c r="AM68" s="21">
        <f t="shared" si="23"/>
        <v>0</v>
      </c>
      <c r="AN68" s="21">
        <f t="shared" si="23"/>
        <v>0</v>
      </c>
      <c r="AO68" s="21">
        <f t="shared" si="23"/>
        <v>0</v>
      </c>
    </row>
    <row r="69" spans="1:41" ht="15.75" hidden="1" outlineLevel="1" x14ac:dyDescent="0.25">
      <c r="A69" s="19">
        <f t="shared" si="17"/>
        <v>25</v>
      </c>
      <c r="B69" s="28">
        <f t="shared" si="19"/>
        <v>0</v>
      </c>
      <c r="C69" s="29">
        <f t="shared" si="19"/>
        <v>0</v>
      </c>
      <c r="D69" s="21">
        <f t="shared" si="12"/>
        <v>0</v>
      </c>
      <c r="E69" s="3">
        <f>IF(D69&gt;0,RANK(D69,$D$45:$D$83),реглист!$C$88+1)</f>
        <v>23</v>
      </c>
      <c r="F69" s="20">
        <f t="shared" si="18"/>
        <v>0</v>
      </c>
      <c r="G69" s="20">
        <f t="shared" si="18"/>
        <v>0</v>
      </c>
      <c r="H69" s="20">
        <f t="shared" si="18"/>
        <v>0</v>
      </c>
      <c r="I69" s="20">
        <f t="shared" si="18"/>
        <v>0</v>
      </c>
      <c r="J69" s="21">
        <f t="shared" si="18"/>
        <v>0</v>
      </c>
      <c r="K69" s="21">
        <f t="shared" si="18"/>
        <v>0</v>
      </c>
      <c r="L69" s="21">
        <f t="shared" si="18"/>
        <v>0</v>
      </c>
      <c r="M69" s="20">
        <f t="shared" si="18"/>
        <v>0</v>
      </c>
      <c r="N69" s="20">
        <f t="shared" si="18"/>
        <v>0</v>
      </c>
      <c r="O69" s="20">
        <f t="shared" si="18"/>
        <v>0</v>
      </c>
      <c r="P69" s="21">
        <f t="shared" si="18"/>
        <v>0</v>
      </c>
      <c r="Q69" s="21">
        <f t="shared" si="18"/>
        <v>0</v>
      </c>
      <c r="R69" s="21">
        <f t="shared" si="18"/>
        <v>0</v>
      </c>
      <c r="S69" s="21">
        <f t="shared" si="18"/>
        <v>0</v>
      </c>
      <c r="T69" s="21">
        <f t="shared" si="18"/>
        <v>0</v>
      </c>
      <c r="U69" s="21">
        <f t="shared" si="20"/>
        <v>0</v>
      </c>
      <c r="V69" s="21">
        <f t="shared" si="20"/>
        <v>0</v>
      </c>
      <c r="W69" s="21">
        <f t="shared" si="20"/>
        <v>0</v>
      </c>
      <c r="X69" s="21">
        <f t="shared" si="20"/>
        <v>0</v>
      </c>
      <c r="Y69" s="21">
        <f t="shared" si="20"/>
        <v>0</v>
      </c>
      <c r="Z69" s="21">
        <f t="shared" si="20"/>
        <v>0</v>
      </c>
      <c r="AA69" s="21">
        <f t="shared" si="21"/>
        <v>0</v>
      </c>
      <c r="AB69" s="21">
        <f t="shared" si="21"/>
        <v>0</v>
      </c>
      <c r="AC69" s="21">
        <f t="shared" si="21"/>
        <v>0</v>
      </c>
      <c r="AD69" s="21">
        <f t="shared" si="22"/>
        <v>0</v>
      </c>
      <c r="AE69" s="21">
        <f t="shared" si="22"/>
        <v>0</v>
      </c>
      <c r="AF69" s="21">
        <f t="shared" si="22"/>
        <v>0</v>
      </c>
      <c r="AG69" s="21">
        <f t="shared" si="22"/>
        <v>0</v>
      </c>
      <c r="AH69" s="21">
        <f t="shared" si="22"/>
        <v>0</v>
      </c>
      <c r="AI69" s="21">
        <f t="shared" si="22"/>
        <v>0</v>
      </c>
      <c r="AJ69" s="21">
        <f t="shared" si="22"/>
        <v>0</v>
      </c>
      <c r="AK69" s="21">
        <f t="shared" si="22"/>
        <v>0</v>
      </c>
      <c r="AL69" s="21">
        <f t="shared" si="22"/>
        <v>0</v>
      </c>
      <c r="AM69" s="21">
        <f t="shared" si="23"/>
        <v>0</v>
      </c>
      <c r="AN69" s="21">
        <f t="shared" si="23"/>
        <v>0</v>
      </c>
      <c r="AO69" s="21">
        <f t="shared" si="23"/>
        <v>0</v>
      </c>
    </row>
    <row r="70" spans="1:41" ht="15.75" hidden="1" outlineLevel="1" x14ac:dyDescent="0.25">
      <c r="A70" s="19">
        <f t="shared" si="17"/>
        <v>26</v>
      </c>
      <c r="B70" s="28">
        <f t="shared" si="19"/>
        <v>0</v>
      </c>
      <c r="C70" s="29">
        <f t="shared" si="19"/>
        <v>0</v>
      </c>
      <c r="D70" s="21">
        <f t="shared" si="12"/>
        <v>0</v>
      </c>
      <c r="E70" s="3">
        <f>IF(D70&gt;0,RANK(D70,$D$45:$D$83),реглист!$C$88+1)</f>
        <v>23</v>
      </c>
      <c r="F70" s="20">
        <f t="shared" si="18"/>
        <v>0</v>
      </c>
      <c r="G70" s="20">
        <f t="shared" si="18"/>
        <v>0</v>
      </c>
      <c r="H70" s="20">
        <f t="shared" si="18"/>
        <v>0</v>
      </c>
      <c r="I70" s="20">
        <f t="shared" si="18"/>
        <v>0</v>
      </c>
      <c r="J70" s="21">
        <f t="shared" si="18"/>
        <v>0</v>
      </c>
      <c r="K70" s="21">
        <f t="shared" si="18"/>
        <v>0</v>
      </c>
      <c r="L70" s="21">
        <f t="shared" si="18"/>
        <v>0</v>
      </c>
      <c r="M70" s="20">
        <f t="shared" si="18"/>
        <v>0</v>
      </c>
      <c r="N70" s="20">
        <f t="shared" si="18"/>
        <v>0</v>
      </c>
      <c r="O70" s="20">
        <f t="shared" si="18"/>
        <v>0</v>
      </c>
      <c r="P70" s="21">
        <f t="shared" si="18"/>
        <v>0</v>
      </c>
      <c r="Q70" s="21">
        <f t="shared" si="18"/>
        <v>0</v>
      </c>
      <c r="R70" s="21">
        <f t="shared" si="18"/>
        <v>0</v>
      </c>
      <c r="S70" s="21">
        <f t="shared" si="18"/>
        <v>0</v>
      </c>
      <c r="T70" s="21">
        <f t="shared" si="18"/>
        <v>0</v>
      </c>
      <c r="U70" s="21">
        <f t="shared" si="20"/>
        <v>0</v>
      </c>
      <c r="V70" s="21">
        <f t="shared" si="20"/>
        <v>0</v>
      </c>
      <c r="W70" s="21">
        <f t="shared" si="20"/>
        <v>0</v>
      </c>
      <c r="X70" s="21">
        <f t="shared" si="20"/>
        <v>0</v>
      </c>
      <c r="Y70" s="21">
        <f t="shared" si="20"/>
        <v>0</v>
      </c>
      <c r="Z70" s="21">
        <f t="shared" si="20"/>
        <v>0</v>
      </c>
      <c r="AA70" s="21">
        <f t="shared" si="21"/>
        <v>0</v>
      </c>
      <c r="AB70" s="21">
        <f t="shared" si="21"/>
        <v>0</v>
      </c>
      <c r="AC70" s="21">
        <f t="shared" si="21"/>
        <v>0</v>
      </c>
      <c r="AD70" s="21">
        <f t="shared" si="22"/>
        <v>0</v>
      </c>
      <c r="AE70" s="21">
        <f t="shared" si="22"/>
        <v>0</v>
      </c>
      <c r="AF70" s="21">
        <f t="shared" si="22"/>
        <v>0</v>
      </c>
      <c r="AG70" s="21">
        <f t="shared" si="22"/>
        <v>0</v>
      </c>
      <c r="AH70" s="21">
        <f t="shared" si="22"/>
        <v>0</v>
      </c>
      <c r="AI70" s="21">
        <f t="shared" si="22"/>
        <v>0</v>
      </c>
      <c r="AJ70" s="21">
        <f t="shared" si="22"/>
        <v>0</v>
      </c>
      <c r="AK70" s="21">
        <f t="shared" si="22"/>
        <v>0</v>
      </c>
      <c r="AL70" s="21">
        <f t="shared" si="22"/>
        <v>0</v>
      </c>
      <c r="AM70" s="21">
        <f t="shared" si="23"/>
        <v>0</v>
      </c>
      <c r="AN70" s="21">
        <f t="shared" si="23"/>
        <v>0</v>
      </c>
      <c r="AO70" s="21">
        <f t="shared" si="23"/>
        <v>0</v>
      </c>
    </row>
    <row r="71" spans="1:41" ht="15.75" hidden="1" outlineLevel="1" x14ac:dyDescent="0.25">
      <c r="A71" s="19">
        <f t="shared" si="17"/>
        <v>27</v>
      </c>
      <c r="B71" s="28">
        <f t="shared" si="19"/>
        <v>0</v>
      </c>
      <c r="C71" s="29">
        <f t="shared" si="19"/>
        <v>0</v>
      </c>
      <c r="D71" s="21">
        <f t="shared" si="12"/>
        <v>0</v>
      </c>
      <c r="E71" s="3">
        <f>IF(D71&gt;0,RANK(D71,$D$45:$D$83),реглист!$C$88+1)</f>
        <v>23</v>
      </c>
      <c r="F71" s="20">
        <f t="shared" si="18"/>
        <v>0</v>
      </c>
      <c r="G71" s="20">
        <f t="shared" si="18"/>
        <v>0</v>
      </c>
      <c r="H71" s="20">
        <f t="shared" si="18"/>
        <v>0</v>
      </c>
      <c r="I71" s="20">
        <f t="shared" si="18"/>
        <v>0</v>
      </c>
      <c r="J71" s="21">
        <f t="shared" si="18"/>
        <v>0</v>
      </c>
      <c r="K71" s="21">
        <f t="shared" si="18"/>
        <v>0</v>
      </c>
      <c r="L71" s="21">
        <f t="shared" si="18"/>
        <v>0</v>
      </c>
      <c r="M71" s="20">
        <f t="shared" si="18"/>
        <v>0</v>
      </c>
      <c r="N71" s="20">
        <f t="shared" si="18"/>
        <v>0</v>
      </c>
      <c r="O71" s="20">
        <f t="shared" si="18"/>
        <v>0</v>
      </c>
      <c r="P71" s="21">
        <f t="shared" si="18"/>
        <v>0</v>
      </c>
      <c r="Q71" s="21">
        <f t="shared" si="18"/>
        <v>0</v>
      </c>
      <c r="R71" s="21">
        <f t="shared" si="18"/>
        <v>0</v>
      </c>
      <c r="S71" s="21">
        <f t="shared" si="18"/>
        <v>0</v>
      </c>
      <c r="T71" s="21">
        <f t="shared" si="18"/>
        <v>0</v>
      </c>
      <c r="U71" s="21">
        <f t="shared" si="20"/>
        <v>0</v>
      </c>
      <c r="V71" s="21">
        <f t="shared" si="20"/>
        <v>0</v>
      </c>
      <c r="W71" s="21">
        <f t="shared" si="20"/>
        <v>0</v>
      </c>
      <c r="X71" s="21">
        <f t="shared" si="20"/>
        <v>0</v>
      </c>
      <c r="Y71" s="21">
        <f t="shared" si="20"/>
        <v>0</v>
      </c>
      <c r="Z71" s="21">
        <f t="shared" si="20"/>
        <v>0</v>
      </c>
      <c r="AA71" s="21">
        <f t="shared" si="21"/>
        <v>0</v>
      </c>
      <c r="AB71" s="21">
        <f t="shared" si="21"/>
        <v>0</v>
      </c>
      <c r="AC71" s="21">
        <f t="shared" si="21"/>
        <v>0</v>
      </c>
      <c r="AD71" s="21">
        <f t="shared" si="22"/>
        <v>0</v>
      </c>
      <c r="AE71" s="21">
        <f t="shared" si="22"/>
        <v>0</v>
      </c>
      <c r="AF71" s="21">
        <f t="shared" si="22"/>
        <v>0</v>
      </c>
      <c r="AG71" s="21">
        <f t="shared" si="22"/>
        <v>0</v>
      </c>
      <c r="AH71" s="21">
        <f t="shared" si="22"/>
        <v>0</v>
      </c>
      <c r="AI71" s="21">
        <f t="shared" si="22"/>
        <v>0</v>
      </c>
      <c r="AJ71" s="21">
        <f t="shared" si="22"/>
        <v>0</v>
      </c>
      <c r="AK71" s="21">
        <f t="shared" si="22"/>
        <v>0</v>
      </c>
      <c r="AL71" s="21">
        <f t="shared" si="22"/>
        <v>0</v>
      </c>
      <c r="AM71" s="21">
        <f t="shared" si="23"/>
        <v>0</v>
      </c>
      <c r="AN71" s="21">
        <f t="shared" si="23"/>
        <v>0</v>
      </c>
      <c r="AO71" s="21">
        <f t="shared" si="23"/>
        <v>0</v>
      </c>
    </row>
    <row r="72" spans="1:41" ht="15.75" hidden="1" outlineLevel="1" x14ac:dyDescent="0.25">
      <c r="A72" s="19">
        <f t="shared" si="17"/>
        <v>28</v>
      </c>
      <c r="B72" s="28">
        <f t="shared" si="19"/>
        <v>0</v>
      </c>
      <c r="C72" s="29">
        <f t="shared" si="19"/>
        <v>0</v>
      </c>
      <c r="D72" s="21">
        <f t="shared" si="12"/>
        <v>0</v>
      </c>
      <c r="E72" s="3">
        <f>IF(D72&gt;0,RANK(D72,$D$45:$D$83),реглист!$C$88+1)</f>
        <v>23</v>
      </c>
      <c r="F72" s="20">
        <f t="shared" si="18"/>
        <v>0</v>
      </c>
      <c r="G72" s="20">
        <f t="shared" si="18"/>
        <v>0</v>
      </c>
      <c r="H72" s="20">
        <f t="shared" si="18"/>
        <v>0</v>
      </c>
      <c r="I72" s="20">
        <f t="shared" si="18"/>
        <v>0</v>
      </c>
      <c r="J72" s="21">
        <f t="shared" si="18"/>
        <v>0</v>
      </c>
      <c r="K72" s="21">
        <f t="shared" si="18"/>
        <v>0</v>
      </c>
      <c r="L72" s="21">
        <f t="shared" si="18"/>
        <v>0</v>
      </c>
      <c r="M72" s="20">
        <f t="shared" si="18"/>
        <v>0</v>
      </c>
      <c r="N72" s="20">
        <f t="shared" si="18"/>
        <v>0</v>
      </c>
      <c r="O72" s="20">
        <f t="shared" si="18"/>
        <v>0</v>
      </c>
      <c r="P72" s="21">
        <f t="shared" si="18"/>
        <v>0</v>
      </c>
      <c r="Q72" s="21">
        <f t="shared" si="18"/>
        <v>0</v>
      </c>
      <c r="R72" s="21">
        <f t="shared" si="18"/>
        <v>0</v>
      </c>
      <c r="S72" s="21">
        <f t="shared" si="18"/>
        <v>0</v>
      </c>
      <c r="T72" s="21">
        <f t="shared" si="18"/>
        <v>0</v>
      </c>
      <c r="U72" s="21">
        <f t="shared" si="20"/>
        <v>0</v>
      </c>
      <c r="V72" s="21">
        <f t="shared" si="20"/>
        <v>0</v>
      </c>
      <c r="W72" s="21">
        <f t="shared" si="20"/>
        <v>0</v>
      </c>
      <c r="X72" s="21">
        <f t="shared" si="20"/>
        <v>0</v>
      </c>
      <c r="Y72" s="21">
        <f t="shared" si="20"/>
        <v>0</v>
      </c>
      <c r="Z72" s="21">
        <f t="shared" si="20"/>
        <v>0</v>
      </c>
      <c r="AA72" s="21">
        <f t="shared" si="21"/>
        <v>0</v>
      </c>
      <c r="AB72" s="21">
        <f t="shared" si="21"/>
        <v>0</v>
      </c>
      <c r="AC72" s="21">
        <f t="shared" si="21"/>
        <v>0</v>
      </c>
      <c r="AD72" s="21">
        <f t="shared" si="22"/>
        <v>0</v>
      </c>
      <c r="AE72" s="21">
        <f t="shared" si="22"/>
        <v>0</v>
      </c>
      <c r="AF72" s="21">
        <f t="shared" si="22"/>
        <v>0</v>
      </c>
      <c r="AG72" s="21">
        <f t="shared" si="22"/>
        <v>0</v>
      </c>
      <c r="AH72" s="21">
        <f t="shared" si="22"/>
        <v>0</v>
      </c>
      <c r="AI72" s="21">
        <f t="shared" si="22"/>
        <v>0</v>
      </c>
      <c r="AJ72" s="21">
        <f t="shared" si="22"/>
        <v>0</v>
      </c>
      <c r="AK72" s="21">
        <f t="shared" si="22"/>
        <v>0</v>
      </c>
      <c r="AL72" s="21">
        <f t="shared" si="22"/>
        <v>0</v>
      </c>
      <c r="AM72" s="21">
        <f t="shared" si="23"/>
        <v>0</v>
      </c>
      <c r="AN72" s="21">
        <f t="shared" si="23"/>
        <v>0</v>
      </c>
      <c r="AO72" s="21">
        <f t="shared" si="23"/>
        <v>0</v>
      </c>
    </row>
    <row r="73" spans="1:41" ht="15.75" hidden="1" outlineLevel="1" x14ac:dyDescent="0.25">
      <c r="A73" s="19">
        <f t="shared" si="17"/>
        <v>29</v>
      </c>
      <c r="B73" s="28">
        <f t="shared" si="19"/>
        <v>0</v>
      </c>
      <c r="C73" s="29">
        <f t="shared" si="19"/>
        <v>0</v>
      </c>
      <c r="D73" s="21">
        <f t="shared" si="12"/>
        <v>0</v>
      </c>
      <c r="E73" s="3">
        <f>IF(D73&gt;0,RANK(D73,$D$45:$D$83),реглист!$C$88+1)</f>
        <v>23</v>
      </c>
      <c r="F73" s="20">
        <f t="shared" si="18"/>
        <v>0</v>
      </c>
      <c r="G73" s="20">
        <f t="shared" si="18"/>
        <v>0</v>
      </c>
      <c r="H73" s="20">
        <f t="shared" si="18"/>
        <v>0</v>
      </c>
      <c r="I73" s="20">
        <f t="shared" si="18"/>
        <v>0</v>
      </c>
      <c r="J73" s="21">
        <f t="shared" si="18"/>
        <v>0</v>
      </c>
      <c r="K73" s="21">
        <f t="shared" si="18"/>
        <v>0</v>
      </c>
      <c r="L73" s="21">
        <f t="shared" si="18"/>
        <v>0</v>
      </c>
      <c r="M73" s="20">
        <f t="shared" si="18"/>
        <v>0</v>
      </c>
      <c r="N73" s="20">
        <f t="shared" si="18"/>
        <v>0</v>
      </c>
      <c r="O73" s="20">
        <f t="shared" si="18"/>
        <v>0</v>
      </c>
      <c r="P73" s="21">
        <f t="shared" si="18"/>
        <v>0</v>
      </c>
      <c r="Q73" s="21">
        <f t="shared" si="18"/>
        <v>0</v>
      </c>
      <c r="R73" s="21">
        <f t="shared" si="18"/>
        <v>0</v>
      </c>
      <c r="S73" s="21">
        <f t="shared" si="18"/>
        <v>0</v>
      </c>
      <c r="T73" s="21">
        <f t="shared" si="18"/>
        <v>0</v>
      </c>
      <c r="U73" s="21">
        <f t="shared" si="20"/>
        <v>0</v>
      </c>
      <c r="V73" s="21">
        <f t="shared" si="20"/>
        <v>0</v>
      </c>
      <c r="W73" s="21">
        <f t="shared" si="20"/>
        <v>0</v>
      </c>
      <c r="X73" s="21">
        <f t="shared" si="20"/>
        <v>0</v>
      </c>
      <c r="Y73" s="21">
        <f t="shared" si="20"/>
        <v>0</v>
      </c>
      <c r="Z73" s="21">
        <f t="shared" si="20"/>
        <v>0</v>
      </c>
      <c r="AA73" s="21">
        <f t="shared" si="21"/>
        <v>0</v>
      </c>
      <c r="AB73" s="21">
        <f t="shared" si="21"/>
        <v>0</v>
      </c>
      <c r="AC73" s="21">
        <f t="shared" si="21"/>
        <v>0</v>
      </c>
      <c r="AD73" s="21">
        <f t="shared" si="22"/>
        <v>0</v>
      </c>
      <c r="AE73" s="21">
        <f t="shared" si="22"/>
        <v>0</v>
      </c>
      <c r="AF73" s="21">
        <f t="shared" si="22"/>
        <v>0</v>
      </c>
      <c r="AG73" s="21">
        <f t="shared" si="22"/>
        <v>0</v>
      </c>
      <c r="AH73" s="21">
        <f t="shared" si="22"/>
        <v>0</v>
      </c>
      <c r="AI73" s="21">
        <f t="shared" si="22"/>
        <v>0</v>
      </c>
      <c r="AJ73" s="21">
        <f t="shared" si="22"/>
        <v>0</v>
      </c>
      <c r="AK73" s="21">
        <f t="shared" si="22"/>
        <v>0</v>
      </c>
      <c r="AL73" s="21">
        <f t="shared" si="22"/>
        <v>0</v>
      </c>
      <c r="AM73" s="21">
        <f t="shared" si="23"/>
        <v>0</v>
      </c>
      <c r="AN73" s="21">
        <f t="shared" si="23"/>
        <v>0</v>
      </c>
      <c r="AO73" s="21">
        <f t="shared" si="23"/>
        <v>0</v>
      </c>
    </row>
    <row r="74" spans="1:41" ht="15.75" hidden="1" outlineLevel="1" x14ac:dyDescent="0.25">
      <c r="A74" s="19">
        <f t="shared" si="17"/>
        <v>30</v>
      </c>
      <c r="B74" s="28">
        <f t="shared" si="19"/>
        <v>0</v>
      </c>
      <c r="C74" s="29">
        <f t="shared" si="19"/>
        <v>0</v>
      </c>
      <c r="D74" s="21">
        <f t="shared" si="12"/>
        <v>0</v>
      </c>
      <c r="E74" s="3">
        <f>IF(D74&gt;0,RANK(D74,$D$45:$D$83),реглист!$C$88+1)</f>
        <v>23</v>
      </c>
      <c r="F74" s="20">
        <f t="shared" si="18"/>
        <v>0</v>
      </c>
      <c r="G74" s="20">
        <f t="shared" si="18"/>
        <v>0</v>
      </c>
      <c r="H74" s="20">
        <f t="shared" si="18"/>
        <v>0</v>
      </c>
      <c r="I74" s="20">
        <f t="shared" si="18"/>
        <v>0</v>
      </c>
      <c r="J74" s="21">
        <f t="shared" si="18"/>
        <v>0</v>
      </c>
      <c r="K74" s="21">
        <f t="shared" si="18"/>
        <v>0</v>
      </c>
      <c r="L74" s="21">
        <f t="shared" si="18"/>
        <v>0</v>
      </c>
      <c r="M74" s="20">
        <f t="shared" si="18"/>
        <v>0</v>
      </c>
      <c r="N74" s="20">
        <f t="shared" si="18"/>
        <v>0</v>
      </c>
      <c r="O74" s="20">
        <f t="shared" si="18"/>
        <v>0</v>
      </c>
      <c r="P74" s="21">
        <f t="shared" si="18"/>
        <v>0</v>
      </c>
      <c r="Q74" s="21">
        <f t="shared" si="18"/>
        <v>0</v>
      </c>
      <c r="R74" s="21">
        <f t="shared" si="18"/>
        <v>0</v>
      </c>
      <c r="S74" s="21">
        <f t="shared" si="18"/>
        <v>0</v>
      </c>
      <c r="T74" s="21">
        <f t="shared" si="18"/>
        <v>0</v>
      </c>
      <c r="U74" s="21">
        <f t="shared" si="20"/>
        <v>0</v>
      </c>
      <c r="V74" s="21">
        <f t="shared" si="20"/>
        <v>0</v>
      </c>
      <c r="W74" s="21">
        <f t="shared" si="20"/>
        <v>0</v>
      </c>
      <c r="X74" s="21">
        <f t="shared" si="20"/>
        <v>0</v>
      </c>
      <c r="Y74" s="21">
        <f t="shared" si="20"/>
        <v>0</v>
      </c>
      <c r="Z74" s="21">
        <f t="shared" si="20"/>
        <v>0</v>
      </c>
      <c r="AA74" s="21">
        <f t="shared" si="21"/>
        <v>0</v>
      </c>
      <c r="AB74" s="21">
        <f t="shared" si="21"/>
        <v>0</v>
      </c>
      <c r="AC74" s="21">
        <f t="shared" si="21"/>
        <v>0</v>
      </c>
      <c r="AD74" s="21">
        <f t="shared" si="22"/>
        <v>0</v>
      </c>
      <c r="AE74" s="21">
        <f t="shared" si="22"/>
        <v>0</v>
      </c>
      <c r="AF74" s="21">
        <f t="shared" si="22"/>
        <v>0</v>
      </c>
      <c r="AG74" s="21">
        <f t="shared" si="22"/>
        <v>0</v>
      </c>
      <c r="AH74" s="21">
        <f t="shared" si="22"/>
        <v>0</v>
      </c>
      <c r="AI74" s="21">
        <f t="shared" si="22"/>
        <v>0</v>
      </c>
      <c r="AJ74" s="21">
        <f t="shared" si="22"/>
        <v>0</v>
      </c>
      <c r="AK74" s="21">
        <f t="shared" si="22"/>
        <v>0</v>
      </c>
      <c r="AL74" s="21">
        <f t="shared" si="22"/>
        <v>0</v>
      </c>
      <c r="AM74" s="21">
        <f t="shared" si="23"/>
        <v>0</v>
      </c>
      <c r="AN74" s="21">
        <f t="shared" si="23"/>
        <v>0</v>
      </c>
      <c r="AO74" s="21">
        <f t="shared" si="23"/>
        <v>0</v>
      </c>
    </row>
    <row r="75" spans="1:41" ht="15.75" hidden="1" outlineLevel="1" x14ac:dyDescent="0.25">
      <c r="A75" s="19">
        <f t="shared" si="17"/>
        <v>31</v>
      </c>
      <c r="B75" s="28">
        <f t="shared" si="19"/>
        <v>0</v>
      </c>
      <c r="C75" s="29">
        <f t="shared" si="19"/>
        <v>0</v>
      </c>
      <c r="D75" s="21">
        <f t="shared" si="12"/>
        <v>0</v>
      </c>
      <c r="E75" s="3">
        <f>IF(D75&gt;0,RANK(D75,$D$45:$D$83),реглист!$C$88+1)</f>
        <v>23</v>
      </c>
      <c r="F75" s="20">
        <f t="shared" si="18"/>
        <v>0</v>
      </c>
      <c r="G75" s="20">
        <f t="shared" si="18"/>
        <v>0</v>
      </c>
      <c r="H75" s="20">
        <f t="shared" si="18"/>
        <v>0</v>
      </c>
      <c r="I75" s="20">
        <f t="shared" si="18"/>
        <v>0</v>
      </c>
      <c r="J75" s="21">
        <f t="shared" si="18"/>
        <v>0</v>
      </c>
      <c r="K75" s="21">
        <f t="shared" si="18"/>
        <v>0</v>
      </c>
      <c r="L75" s="21">
        <f t="shared" si="18"/>
        <v>0</v>
      </c>
      <c r="M75" s="20">
        <f t="shared" si="18"/>
        <v>0</v>
      </c>
      <c r="N75" s="20">
        <f t="shared" si="18"/>
        <v>0</v>
      </c>
      <c r="O75" s="20">
        <f t="shared" si="18"/>
        <v>0</v>
      </c>
      <c r="P75" s="21">
        <f t="shared" si="18"/>
        <v>0</v>
      </c>
      <c r="Q75" s="21">
        <f t="shared" si="18"/>
        <v>0</v>
      </c>
      <c r="R75" s="21">
        <f t="shared" si="18"/>
        <v>0</v>
      </c>
      <c r="S75" s="21">
        <f t="shared" si="18"/>
        <v>0</v>
      </c>
      <c r="T75" s="21">
        <f t="shared" si="18"/>
        <v>0</v>
      </c>
      <c r="U75" s="21">
        <f t="shared" si="20"/>
        <v>0</v>
      </c>
      <c r="V75" s="21">
        <f t="shared" si="20"/>
        <v>0</v>
      </c>
      <c r="W75" s="21">
        <f t="shared" si="20"/>
        <v>0</v>
      </c>
      <c r="X75" s="21">
        <f t="shared" si="20"/>
        <v>0</v>
      </c>
      <c r="Y75" s="21">
        <f t="shared" si="20"/>
        <v>0</v>
      </c>
      <c r="Z75" s="21">
        <f t="shared" si="20"/>
        <v>0</v>
      </c>
      <c r="AA75" s="21">
        <f t="shared" si="21"/>
        <v>0</v>
      </c>
      <c r="AB75" s="21">
        <f t="shared" si="21"/>
        <v>0</v>
      </c>
      <c r="AC75" s="21">
        <f t="shared" si="21"/>
        <v>0</v>
      </c>
      <c r="AD75" s="21">
        <f t="shared" si="22"/>
        <v>0</v>
      </c>
      <c r="AE75" s="21">
        <f t="shared" si="22"/>
        <v>0</v>
      </c>
      <c r="AF75" s="21">
        <f t="shared" si="22"/>
        <v>0</v>
      </c>
      <c r="AG75" s="21">
        <f t="shared" si="22"/>
        <v>0</v>
      </c>
      <c r="AH75" s="21">
        <f t="shared" si="22"/>
        <v>0</v>
      </c>
      <c r="AI75" s="21">
        <f t="shared" si="22"/>
        <v>0</v>
      </c>
      <c r="AJ75" s="21">
        <f t="shared" si="22"/>
        <v>0</v>
      </c>
      <c r="AK75" s="21">
        <f t="shared" si="22"/>
        <v>0</v>
      </c>
      <c r="AL75" s="21">
        <f t="shared" si="22"/>
        <v>0</v>
      </c>
      <c r="AM75" s="21">
        <f t="shared" si="23"/>
        <v>0</v>
      </c>
      <c r="AN75" s="21">
        <f t="shared" si="23"/>
        <v>0</v>
      </c>
      <c r="AO75" s="21">
        <f t="shared" si="23"/>
        <v>0</v>
      </c>
    </row>
    <row r="76" spans="1:41" ht="15.75" hidden="1" outlineLevel="1" x14ac:dyDescent="0.25">
      <c r="A76" s="19">
        <f t="shared" si="17"/>
        <v>32</v>
      </c>
      <c r="B76" s="28">
        <f t="shared" si="19"/>
        <v>0</v>
      </c>
      <c r="C76" s="29">
        <f t="shared" si="19"/>
        <v>0</v>
      </c>
      <c r="D76" s="21">
        <f t="shared" si="12"/>
        <v>0</v>
      </c>
      <c r="E76" s="3">
        <f>IF(D76&gt;0,RANK(D76,$D$45:$D$83),реглист!$C$88+1)</f>
        <v>23</v>
      </c>
      <c r="F76" s="20">
        <f t="shared" si="18"/>
        <v>0</v>
      </c>
      <c r="G76" s="20">
        <f t="shared" si="18"/>
        <v>0</v>
      </c>
      <c r="H76" s="20">
        <f t="shared" si="18"/>
        <v>0</v>
      </c>
      <c r="I76" s="20">
        <f t="shared" si="18"/>
        <v>0</v>
      </c>
      <c r="J76" s="21">
        <f t="shared" si="18"/>
        <v>0</v>
      </c>
      <c r="K76" s="21">
        <f t="shared" si="18"/>
        <v>0</v>
      </c>
      <c r="L76" s="21">
        <f t="shared" si="18"/>
        <v>0</v>
      </c>
      <c r="M76" s="20">
        <f t="shared" si="18"/>
        <v>0</v>
      </c>
      <c r="N76" s="20">
        <f t="shared" si="18"/>
        <v>0</v>
      </c>
      <c r="O76" s="20">
        <f t="shared" si="18"/>
        <v>0</v>
      </c>
      <c r="P76" s="21">
        <f t="shared" si="18"/>
        <v>0</v>
      </c>
      <c r="Q76" s="21">
        <f t="shared" si="18"/>
        <v>0</v>
      </c>
      <c r="R76" s="21">
        <f t="shared" si="18"/>
        <v>0</v>
      </c>
      <c r="S76" s="21">
        <f t="shared" si="18"/>
        <v>0</v>
      </c>
      <c r="T76" s="21">
        <f t="shared" si="18"/>
        <v>0</v>
      </c>
      <c r="U76" s="21">
        <f t="shared" si="20"/>
        <v>0</v>
      </c>
      <c r="V76" s="21">
        <f t="shared" si="20"/>
        <v>0</v>
      </c>
      <c r="W76" s="21">
        <f t="shared" si="20"/>
        <v>0</v>
      </c>
      <c r="X76" s="21">
        <f t="shared" si="20"/>
        <v>0</v>
      </c>
      <c r="Y76" s="21">
        <f t="shared" si="20"/>
        <v>0</v>
      </c>
      <c r="Z76" s="21">
        <f t="shared" si="20"/>
        <v>0</v>
      </c>
      <c r="AA76" s="21">
        <f t="shared" si="21"/>
        <v>0</v>
      </c>
      <c r="AB76" s="21">
        <f t="shared" si="21"/>
        <v>0</v>
      </c>
      <c r="AC76" s="21">
        <f t="shared" si="21"/>
        <v>0</v>
      </c>
      <c r="AD76" s="21">
        <f t="shared" si="22"/>
        <v>0</v>
      </c>
      <c r="AE76" s="21">
        <f t="shared" si="22"/>
        <v>0</v>
      </c>
      <c r="AF76" s="21">
        <f t="shared" si="22"/>
        <v>0</v>
      </c>
      <c r="AG76" s="21">
        <f t="shared" si="22"/>
        <v>0</v>
      </c>
      <c r="AH76" s="21">
        <f t="shared" si="22"/>
        <v>0</v>
      </c>
      <c r="AI76" s="21">
        <f t="shared" si="22"/>
        <v>0</v>
      </c>
      <c r="AJ76" s="21">
        <f t="shared" si="22"/>
        <v>0</v>
      </c>
      <c r="AK76" s="21">
        <f t="shared" si="22"/>
        <v>0</v>
      </c>
      <c r="AL76" s="21">
        <f t="shared" si="22"/>
        <v>0</v>
      </c>
      <c r="AM76" s="21">
        <f t="shared" si="23"/>
        <v>0</v>
      </c>
      <c r="AN76" s="21">
        <f t="shared" si="23"/>
        <v>0</v>
      </c>
      <c r="AO76" s="21">
        <f t="shared" si="23"/>
        <v>0</v>
      </c>
    </row>
    <row r="77" spans="1:41" ht="15.75" hidden="1" outlineLevel="1" x14ac:dyDescent="0.25">
      <c r="A77" s="19">
        <f t="shared" si="17"/>
        <v>33</v>
      </c>
      <c r="B77" s="28">
        <f t="shared" si="19"/>
        <v>0</v>
      </c>
      <c r="C77" s="29">
        <f t="shared" si="19"/>
        <v>0</v>
      </c>
      <c r="D77" s="21">
        <f t="shared" si="12"/>
        <v>0</v>
      </c>
      <c r="E77" s="3">
        <f>IF(D77&gt;0,RANK(D77,$D$45:$D$83),реглист!$C$88+1)</f>
        <v>23</v>
      </c>
      <c r="F77" s="20">
        <f t="shared" ref="F77:T83" si="24">POWER(F35,2)</f>
        <v>0</v>
      </c>
      <c r="G77" s="20">
        <f t="shared" si="24"/>
        <v>0</v>
      </c>
      <c r="H77" s="20">
        <f t="shared" si="24"/>
        <v>0</v>
      </c>
      <c r="I77" s="20">
        <f t="shared" si="24"/>
        <v>0</v>
      </c>
      <c r="J77" s="21">
        <f t="shared" si="24"/>
        <v>0</v>
      </c>
      <c r="K77" s="21">
        <f t="shared" si="24"/>
        <v>0</v>
      </c>
      <c r="L77" s="21">
        <f t="shared" si="24"/>
        <v>0</v>
      </c>
      <c r="M77" s="20">
        <f t="shared" si="24"/>
        <v>0</v>
      </c>
      <c r="N77" s="20">
        <f t="shared" si="24"/>
        <v>0</v>
      </c>
      <c r="O77" s="20">
        <f t="shared" si="24"/>
        <v>0</v>
      </c>
      <c r="P77" s="21">
        <f t="shared" si="24"/>
        <v>0</v>
      </c>
      <c r="Q77" s="21">
        <f t="shared" si="24"/>
        <v>0</v>
      </c>
      <c r="R77" s="21">
        <f t="shared" si="24"/>
        <v>0</v>
      </c>
      <c r="S77" s="21">
        <f t="shared" si="24"/>
        <v>0</v>
      </c>
      <c r="T77" s="21">
        <f t="shared" si="24"/>
        <v>0</v>
      </c>
      <c r="U77" s="21">
        <f t="shared" si="20"/>
        <v>0</v>
      </c>
      <c r="V77" s="21">
        <f t="shared" si="20"/>
        <v>0</v>
      </c>
      <c r="W77" s="21">
        <f t="shared" si="20"/>
        <v>0</v>
      </c>
      <c r="X77" s="21">
        <f t="shared" si="20"/>
        <v>0</v>
      </c>
      <c r="Y77" s="21">
        <f t="shared" si="20"/>
        <v>0</v>
      </c>
      <c r="Z77" s="21">
        <f t="shared" si="20"/>
        <v>0</v>
      </c>
      <c r="AA77" s="21">
        <f t="shared" si="21"/>
        <v>0</v>
      </c>
      <c r="AB77" s="21">
        <f t="shared" si="21"/>
        <v>0</v>
      </c>
      <c r="AC77" s="21">
        <f t="shared" si="21"/>
        <v>0</v>
      </c>
      <c r="AD77" s="21">
        <f t="shared" si="22"/>
        <v>0</v>
      </c>
      <c r="AE77" s="21">
        <f t="shared" si="22"/>
        <v>0</v>
      </c>
      <c r="AF77" s="21">
        <f t="shared" si="22"/>
        <v>0</v>
      </c>
      <c r="AG77" s="21">
        <f t="shared" si="22"/>
        <v>0</v>
      </c>
      <c r="AH77" s="21">
        <f t="shared" si="22"/>
        <v>0</v>
      </c>
      <c r="AI77" s="21">
        <f t="shared" si="22"/>
        <v>0</v>
      </c>
      <c r="AJ77" s="21">
        <f t="shared" si="22"/>
        <v>0</v>
      </c>
      <c r="AK77" s="21">
        <f t="shared" si="22"/>
        <v>0</v>
      </c>
      <c r="AL77" s="21">
        <f t="shared" si="22"/>
        <v>0</v>
      </c>
      <c r="AM77" s="21">
        <f t="shared" si="23"/>
        <v>0</v>
      </c>
      <c r="AN77" s="21">
        <f t="shared" si="23"/>
        <v>0</v>
      </c>
      <c r="AO77" s="21">
        <f t="shared" si="23"/>
        <v>0</v>
      </c>
    </row>
    <row r="78" spans="1:41" ht="15.75" hidden="1" outlineLevel="1" x14ac:dyDescent="0.25">
      <c r="A78" s="19">
        <f t="shared" si="17"/>
        <v>34</v>
      </c>
      <c r="B78" s="28">
        <f t="shared" ref="B78:C83" si="25">B36</f>
        <v>0</v>
      </c>
      <c r="C78" s="29">
        <f t="shared" si="25"/>
        <v>0</v>
      </c>
      <c r="D78" s="21">
        <f t="shared" si="12"/>
        <v>0</v>
      </c>
      <c r="E78" s="3">
        <f>IF(D78&gt;0,RANK(D78,$D$45:$D$83),реглист!$C$88+1)</f>
        <v>23</v>
      </c>
      <c r="F78" s="20">
        <f t="shared" si="24"/>
        <v>0</v>
      </c>
      <c r="G78" s="20">
        <f t="shared" si="24"/>
        <v>0</v>
      </c>
      <c r="H78" s="20">
        <f t="shared" si="24"/>
        <v>0</v>
      </c>
      <c r="I78" s="20">
        <f t="shared" si="24"/>
        <v>0</v>
      </c>
      <c r="J78" s="21">
        <f t="shared" si="24"/>
        <v>0</v>
      </c>
      <c r="K78" s="21">
        <f t="shared" si="24"/>
        <v>0</v>
      </c>
      <c r="L78" s="21">
        <f t="shared" si="24"/>
        <v>0</v>
      </c>
      <c r="M78" s="20">
        <f t="shared" si="24"/>
        <v>0</v>
      </c>
      <c r="N78" s="20">
        <f t="shared" si="24"/>
        <v>0</v>
      </c>
      <c r="O78" s="20">
        <f t="shared" si="24"/>
        <v>0</v>
      </c>
      <c r="P78" s="21">
        <f t="shared" si="24"/>
        <v>0</v>
      </c>
      <c r="Q78" s="21">
        <f t="shared" si="24"/>
        <v>0</v>
      </c>
      <c r="R78" s="21">
        <f t="shared" si="24"/>
        <v>0</v>
      </c>
      <c r="S78" s="21">
        <f t="shared" si="24"/>
        <v>0</v>
      </c>
      <c r="T78" s="21">
        <f t="shared" si="24"/>
        <v>0</v>
      </c>
      <c r="U78" s="21">
        <f t="shared" ref="U78:Z83" si="26">IF(U36&gt;=45,POWER(U36,2),POWER(U36/2,2))</f>
        <v>0</v>
      </c>
      <c r="V78" s="21">
        <f t="shared" si="26"/>
        <v>0</v>
      </c>
      <c r="W78" s="21">
        <f t="shared" si="26"/>
        <v>0</v>
      </c>
      <c r="X78" s="21">
        <f t="shared" si="26"/>
        <v>0</v>
      </c>
      <c r="Y78" s="21">
        <f t="shared" si="26"/>
        <v>0</v>
      </c>
      <c r="Z78" s="21">
        <f t="shared" si="26"/>
        <v>0</v>
      </c>
      <c r="AA78" s="21">
        <f t="shared" ref="AA78:AC83" si="27">IF(AA36&gt;=40,POWER(AA36,2),POWER(AA36/2,2))</f>
        <v>0</v>
      </c>
      <c r="AB78" s="21">
        <f t="shared" si="27"/>
        <v>0</v>
      </c>
      <c r="AC78" s="21">
        <f t="shared" si="27"/>
        <v>0</v>
      </c>
      <c r="AD78" s="21">
        <f t="shared" ref="AD78:AL83" si="28">IF(AD36&gt;=30,POWER(AD36,2),POWER(AD36/2,2))</f>
        <v>0</v>
      </c>
      <c r="AE78" s="21">
        <f t="shared" si="28"/>
        <v>0</v>
      </c>
      <c r="AF78" s="21">
        <f t="shared" si="28"/>
        <v>0</v>
      </c>
      <c r="AG78" s="21">
        <f t="shared" si="28"/>
        <v>0</v>
      </c>
      <c r="AH78" s="21">
        <f t="shared" si="28"/>
        <v>0</v>
      </c>
      <c r="AI78" s="21">
        <f t="shared" si="28"/>
        <v>0</v>
      </c>
      <c r="AJ78" s="21">
        <f t="shared" si="28"/>
        <v>0</v>
      </c>
      <c r="AK78" s="21">
        <f t="shared" si="28"/>
        <v>0</v>
      </c>
      <c r="AL78" s="21">
        <f t="shared" si="28"/>
        <v>0</v>
      </c>
      <c r="AM78" s="21">
        <f t="shared" ref="AM78:AO83" si="29">IF(AM36&gt;=75,POWER(AM36,2),POWER(AM36/2,2))</f>
        <v>0</v>
      </c>
      <c r="AN78" s="21">
        <f t="shared" si="29"/>
        <v>0</v>
      </c>
      <c r="AO78" s="21">
        <f t="shared" si="29"/>
        <v>0</v>
      </c>
    </row>
    <row r="79" spans="1:41" ht="15.75" hidden="1" outlineLevel="1" x14ac:dyDescent="0.25">
      <c r="A79" s="19">
        <f t="shared" si="17"/>
        <v>35</v>
      </c>
      <c r="B79" s="28">
        <f t="shared" si="25"/>
        <v>0</v>
      </c>
      <c r="C79" s="29">
        <f t="shared" si="25"/>
        <v>0</v>
      </c>
      <c r="D79" s="21">
        <f t="shared" si="12"/>
        <v>0</v>
      </c>
      <c r="E79" s="3">
        <f>IF(D79&gt;0,RANK(D79,$D$45:$D$83),реглист!$C$88+1)</f>
        <v>23</v>
      </c>
      <c r="F79" s="20">
        <f t="shared" si="24"/>
        <v>0</v>
      </c>
      <c r="G79" s="20">
        <f t="shared" si="24"/>
        <v>0</v>
      </c>
      <c r="H79" s="20">
        <f t="shared" si="24"/>
        <v>0</v>
      </c>
      <c r="I79" s="20">
        <f t="shared" si="24"/>
        <v>0</v>
      </c>
      <c r="J79" s="21">
        <f t="shared" si="24"/>
        <v>0</v>
      </c>
      <c r="K79" s="21">
        <f t="shared" si="24"/>
        <v>0</v>
      </c>
      <c r="L79" s="21">
        <f t="shared" si="24"/>
        <v>0</v>
      </c>
      <c r="M79" s="20">
        <f t="shared" si="24"/>
        <v>0</v>
      </c>
      <c r="N79" s="20">
        <f t="shared" si="24"/>
        <v>0</v>
      </c>
      <c r="O79" s="20">
        <f t="shared" si="24"/>
        <v>0</v>
      </c>
      <c r="P79" s="21">
        <f t="shared" si="24"/>
        <v>0</v>
      </c>
      <c r="Q79" s="21">
        <f t="shared" si="24"/>
        <v>0</v>
      </c>
      <c r="R79" s="21">
        <f t="shared" si="24"/>
        <v>0</v>
      </c>
      <c r="S79" s="21">
        <f t="shared" si="24"/>
        <v>0</v>
      </c>
      <c r="T79" s="21">
        <f t="shared" si="24"/>
        <v>0</v>
      </c>
      <c r="U79" s="21">
        <f t="shared" si="26"/>
        <v>0</v>
      </c>
      <c r="V79" s="21">
        <f t="shared" si="26"/>
        <v>0</v>
      </c>
      <c r="W79" s="21">
        <f t="shared" si="26"/>
        <v>0</v>
      </c>
      <c r="X79" s="21">
        <f t="shared" si="26"/>
        <v>0</v>
      </c>
      <c r="Y79" s="21">
        <f t="shared" si="26"/>
        <v>0</v>
      </c>
      <c r="Z79" s="21">
        <f t="shared" si="26"/>
        <v>0</v>
      </c>
      <c r="AA79" s="21">
        <f t="shared" si="27"/>
        <v>0</v>
      </c>
      <c r="AB79" s="21">
        <f t="shared" si="27"/>
        <v>0</v>
      </c>
      <c r="AC79" s="21">
        <f t="shared" si="27"/>
        <v>0</v>
      </c>
      <c r="AD79" s="21">
        <f t="shared" si="28"/>
        <v>0</v>
      </c>
      <c r="AE79" s="21">
        <f t="shared" si="28"/>
        <v>0</v>
      </c>
      <c r="AF79" s="21">
        <f t="shared" si="28"/>
        <v>0</v>
      </c>
      <c r="AG79" s="21">
        <f t="shared" si="28"/>
        <v>0</v>
      </c>
      <c r="AH79" s="21">
        <f t="shared" si="28"/>
        <v>0</v>
      </c>
      <c r="AI79" s="21">
        <f t="shared" si="28"/>
        <v>0</v>
      </c>
      <c r="AJ79" s="21">
        <f t="shared" si="28"/>
        <v>0</v>
      </c>
      <c r="AK79" s="21">
        <f t="shared" si="28"/>
        <v>0</v>
      </c>
      <c r="AL79" s="21">
        <f t="shared" si="28"/>
        <v>0</v>
      </c>
      <c r="AM79" s="21">
        <f t="shared" si="29"/>
        <v>0</v>
      </c>
      <c r="AN79" s="21">
        <f t="shared" si="29"/>
        <v>0</v>
      </c>
      <c r="AO79" s="21">
        <f t="shared" si="29"/>
        <v>0</v>
      </c>
    </row>
    <row r="80" spans="1:41" ht="15.75" hidden="1" outlineLevel="1" x14ac:dyDescent="0.25">
      <c r="A80" s="19">
        <f t="shared" si="17"/>
        <v>36</v>
      </c>
      <c r="B80" s="28">
        <f t="shared" si="25"/>
        <v>0</v>
      </c>
      <c r="C80" s="29">
        <f t="shared" si="25"/>
        <v>0</v>
      </c>
      <c r="D80" s="21">
        <f t="shared" si="12"/>
        <v>0</v>
      </c>
      <c r="E80" s="3">
        <f>IF(D80&gt;0,RANK(D80,$D$45:$D$83),реглист!$C$88+1)</f>
        <v>23</v>
      </c>
      <c r="F80" s="20">
        <f t="shared" si="24"/>
        <v>0</v>
      </c>
      <c r="G80" s="20">
        <f t="shared" si="24"/>
        <v>0</v>
      </c>
      <c r="H80" s="20">
        <f t="shared" si="24"/>
        <v>0</v>
      </c>
      <c r="I80" s="20">
        <f t="shared" si="24"/>
        <v>0</v>
      </c>
      <c r="J80" s="21">
        <f t="shared" si="24"/>
        <v>0</v>
      </c>
      <c r="K80" s="21">
        <f t="shared" si="24"/>
        <v>0</v>
      </c>
      <c r="L80" s="21">
        <f t="shared" si="24"/>
        <v>0</v>
      </c>
      <c r="M80" s="20">
        <f t="shared" si="24"/>
        <v>0</v>
      </c>
      <c r="N80" s="20">
        <f t="shared" si="24"/>
        <v>0</v>
      </c>
      <c r="O80" s="20">
        <f t="shared" si="24"/>
        <v>0</v>
      </c>
      <c r="P80" s="21">
        <f t="shared" si="24"/>
        <v>0</v>
      </c>
      <c r="Q80" s="21">
        <f t="shared" si="24"/>
        <v>0</v>
      </c>
      <c r="R80" s="21">
        <f t="shared" si="24"/>
        <v>0</v>
      </c>
      <c r="S80" s="21">
        <f t="shared" si="24"/>
        <v>0</v>
      </c>
      <c r="T80" s="21">
        <f t="shared" si="24"/>
        <v>0</v>
      </c>
      <c r="U80" s="21">
        <f t="shared" si="26"/>
        <v>0</v>
      </c>
      <c r="V80" s="21">
        <f t="shared" si="26"/>
        <v>0</v>
      </c>
      <c r="W80" s="21">
        <f t="shared" si="26"/>
        <v>0</v>
      </c>
      <c r="X80" s="21">
        <f t="shared" si="26"/>
        <v>0</v>
      </c>
      <c r="Y80" s="21">
        <f t="shared" si="26"/>
        <v>0</v>
      </c>
      <c r="Z80" s="21">
        <f t="shared" si="26"/>
        <v>0</v>
      </c>
      <c r="AA80" s="21">
        <f t="shared" si="27"/>
        <v>0</v>
      </c>
      <c r="AB80" s="21">
        <f t="shared" si="27"/>
        <v>0</v>
      </c>
      <c r="AC80" s="21">
        <f t="shared" si="27"/>
        <v>0</v>
      </c>
      <c r="AD80" s="21">
        <f t="shared" si="28"/>
        <v>0</v>
      </c>
      <c r="AE80" s="21">
        <f t="shared" si="28"/>
        <v>0</v>
      </c>
      <c r="AF80" s="21">
        <f t="shared" si="28"/>
        <v>0</v>
      </c>
      <c r="AG80" s="21">
        <f t="shared" si="28"/>
        <v>0</v>
      </c>
      <c r="AH80" s="21">
        <f t="shared" si="28"/>
        <v>0</v>
      </c>
      <c r="AI80" s="21">
        <f t="shared" si="28"/>
        <v>0</v>
      </c>
      <c r="AJ80" s="21">
        <f t="shared" si="28"/>
        <v>0</v>
      </c>
      <c r="AK80" s="21">
        <f t="shared" si="28"/>
        <v>0</v>
      </c>
      <c r="AL80" s="21">
        <f t="shared" si="28"/>
        <v>0</v>
      </c>
      <c r="AM80" s="21">
        <f t="shared" si="29"/>
        <v>0</v>
      </c>
      <c r="AN80" s="21">
        <f t="shared" si="29"/>
        <v>0</v>
      </c>
      <c r="AO80" s="21">
        <f t="shared" si="29"/>
        <v>0</v>
      </c>
    </row>
    <row r="81" spans="1:41" ht="15.75" hidden="1" outlineLevel="1" x14ac:dyDescent="0.25">
      <c r="A81" s="19">
        <f t="shared" si="17"/>
        <v>37</v>
      </c>
      <c r="B81" s="28">
        <f t="shared" si="25"/>
        <v>0</v>
      </c>
      <c r="C81" s="29">
        <f t="shared" si="25"/>
        <v>0</v>
      </c>
      <c r="D81" s="21">
        <f t="shared" si="12"/>
        <v>0</v>
      </c>
      <c r="E81" s="3">
        <f>IF(D81&gt;0,RANK(D81,$D$45:$D$83),реглист!$C$88+1)</f>
        <v>23</v>
      </c>
      <c r="F81" s="20">
        <f t="shared" si="24"/>
        <v>0</v>
      </c>
      <c r="G81" s="20">
        <f t="shared" si="24"/>
        <v>0</v>
      </c>
      <c r="H81" s="20">
        <f t="shared" si="24"/>
        <v>0</v>
      </c>
      <c r="I81" s="20">
        <f t="shared" si="24"/>
        <v>0</v>
      </c>
      <c r="J81" s="21">
        <f t="shared" si="24"/>
        <v>0</v>
      </c>
      <c r="K81" s="21">
        <f t="shared" si="24"/>
        <v>0</v>
      </c>
      <c r="L81" s="21">
        <f t="shared" si="24"/>
        <v>0</v>
      </c>
      <c r="M81" s="20">
        <f t="shared" si="24"/>
        <v>0</v>
      </c>
      <c r="N81" s="20">
        <f t="shared" si="24"/>
        <v>0</v>
      </c>
      <c r="O81" s="20">
        <f t="shared" si="24"/>
        <v>0</v>
      </c>
      <c r="P81" s="21">
        <f t="shared" si="24"/>
        <v>0</v>
      </c>
      <c r="Q81" s="21">
        <f t="shared" si="24"/>
        <v>0</v>
      </c>
      <c r="R81" s="21">
        <f t="shared" si="24"/>
        <v>0</v>
      </c>
      <c r="S81" s="21">
        <f t="shared" si="24"/>
        <v>0</v>
      </c>
      <c r="T81" s="21">
        <f t="shared" si="24"/>
        <v>0</v>
      </c>
      <c r="U81" s="21">
        <f t="shared" si="26"/>
        <v>0</v>
      </c>
      <c r="V81" s="21">
        <f t="shared" si="26"/>
        <v>0</v>
      </c>
      <c r="W81" s="21">
        <f t="shared" si="26"/>
        <v>0</v>
      </c>
      <c r="X81" s="21">
        <f t="shared" si="26"/>
        <v>0</v>
      </c>
      <c r="Y81" s="21">
        <f t="shared" si="26"/>
        <v>0</v>
      </c>
      <c r="Z81" s="21">
        <f t="shared" si="26"/>
        <v>0</v>
      </c>
      <c r="AA81" s="21">
        <f t="shared" si="27"/>
        <v>0</v>
      </c>
      <c r="AB81" s="21">
        <f t="shared" si="27"/>
        <v>0</v>
      </c>
      <c r="AC81" s="21">
        <f t="shared" si="27"/>
        <v>0</v>
      </c>
      <c r="AD81" s="21">
        <f t="shared" si="28"/>
        <v>0</v>
      </c>
      <c r="AE81" s="21">
        <f t="shared" si="28"/>
        <v>0</v>
      </c>
      <c r="AF81" s="21">
        <f t="shared" si="28"/>
        <v>0</v>
      </c>
      <c r="AG81" s="21">
        <f t="shared" si="28"/>
        <v>0</v>
      </c>
      <c r="AH81" s="21">
        <f t="shared" si="28"/>
        <v>0</v>
      </c>
      <c r="AI81" s="21">
        <f t="shared" si="28"/>
        <v>0</v>
      </c>
      <c r="AJ81" s="21">
        <f t="shared" si="28"/>
        <v>0</v>
      </c>
      <c r="AK81" s="21">
        <f t="shared" si="28"/>
        <v>0</v>
      </c>
      <c r="AL81" s="21">
        <f t="shared" si="28"/>
        <v>0</v>
      </c>
      <c r="AM81" s="21">
        <f t="shared" si="29"/>
        <v>0</v>
      </c>
      <c r="AN81" s="21">
        <f t="shared" si="29"/>
        <v>0</v>
      </c>
      <c r="AO81" s="21">
        <f t="shared" si="29"/>
        <v>0</v>
      </c>
    </row>
    <row r="82" spans="1:41" ht="15.75" hidden="1" outlineLevel="1" x14ac:dyDescent="0.25">
      <c r="A82" s="19">
        <f t="shared" si="17"/>
        <v>38</v>
      </c>
      <c r="B82" s="28">
        <f t="shared" si="25"/>
        <v>0</v>
      </c>
      <c r="C82" s="29">
        <f t="shared" si="25"/>
        <v>0</v>
      </c>
      <c r="D82" s="21">
        <f t="shared" si="12"/>
        <v>0</v>
      </c>
      <c r="E82" s="3">
        <f>IF(D82&gt;0,RANK(D82,$D$45:$D$83),реглист!$C$88+1)</f>
        <v>23</v>
      </c>
      <c r="F82" s="20">
        <f t="shared" si="24"/>
        <v>0</v>
      </c>
      <c r="G82" s="20">
        <f t="shared" si="24"/>
        <v>0</v>
      </c>
      <c r="H82" s="20">
        <f t="shared" si="24"/>
        <v>0</v>
      </c>
      <c r="I82" s="20">
        <f t="shared" si="24"/>
        <v>0</v>
      </c>
      <c r="J82" s="21">
        <f t="shared" si="24"/>
        <v>0</v>
      </c>
      <c r="K82" s="21">
        <f t="shared" si="24"/>
        <v>0</v>
      </c>
      <c r="L82" s="21">
        <f t="shared" si="24"/>
        <v>0</v>
      </c>
      <c r="M82" s="20">
        <f t="shared" si="24"/>
        <v>0</v>
      </c>
      <c r="N82" s="20">
        <f t="shared" si="24"/>
        <v>0</v>
      </c>
      <c r="O82" s="20">
        <f t="shared" si="24"/>
        <v>0</v>
      </c>
      <c r="P82" s="21">
        <f t="shared" si="24"/>
        <v>0</v>
      </c>
      <c r="Q82" s="21">
        <f t="shared" si="24"/>
        <v>0</v>
      </c>
      <c r="R82" s="21">
        <f t="shared" si="24"/>
        <v>0</v>
      </c>
      <c r="S82" s="21">
        <f t="shared" si="24"/>
        <v>0</v>
      </c>
      <c r="T82" s="21">
        <f t="shared" si="24"/>
        <v>0</v>
      </c>
      <c r="U82" s="21">
        <f t="shared" si="26"/>
        <v>0</v>
      </c>
      <c r="V82" s="21">
        <f t="shared" si="26"/>
        <v>0</v>
      </c>
      <c r="W82" s="21">
        <f t="shared" si="26"/>
        <v>0</v>
      </c>
      <c r="X82" s="21">
        <f t="shared" si="26"/>
        <v>0</v>
      </c>
      <c r="Y82" s="21">
        <f t="shared" si="26"/>
        <v>0</v>
      </c>
      <c r="Z82" s="21">
        <f t="shared" si="26"/>
        <v>0</v>
      </c>
      <c r="AA82" s="21">
        <f t="shared" si="27"/>
        <v>0</v>
      </c>
      <c r="AB82" s="21">
        <f t="shared" si="27"/>
        <v>0</v>
      </c>
      <c r="AC82" s="21">
        <f t="shared" si="27"/>
        <v>0</v>
      </c>
      <c r="AD82" s="21">
        <f t="shared" si="28"/>
        <v>0</v>
      </c>
      <c r="AE82" s="21">
        <f t="shared" si="28"/>
        <v>0</v>
      </c>
      <c r="AF82" s="21">
        <f t="shared" si="28"/>
        <v>0</v>
      </c>
      <c r="AG82" s="21">
        <f t="shared" si="28"/>
        <v>0</v>
      </c>
      <c r="AH82" s="21">
        <f t="shared" si="28"/>
        <v>0</v>
      </c>
      <c r="AI82" s="21">
        <f t="shared" si="28"/>
        <v>0</v>
      </c>
      <c r="AJ82" s="21">
        <f t="shared" si="28"/>
        <v>0</v>
      </c>
      <c r="AK82" s="21">
        <f t="shared" si="28"/>
        <v>0</v>
      </c>
      <c r="AL82" s="21">
        <f t="shared" si="28"/>
        <v>0</v>
      </c>
      <c r="AM82" s="21">
        <f t="shared" si="29"/>
        <v>0</v>
      </c>
      <c r="AN82" s="21">
        <f t="shared" si="29"/>
        <v>0</v>
      </c>
      <c r="AO82" s="21">
        <f t="shared" si="29"/>
        <v>0</v>
      </c>
    </row>
    <row r="83" spans="1:41" ht="15.75" hidden="1" outlineLevel="1" x14ac:dyDescent="0.25">
      <c r="A83" s="19">
        <f t="shared" si="17"/>
        <v>39</v>
      </c>
      <c r="B83" s="28">
        <f t="shared" si="25"/>
        <v>0</v>
      </c>
      <c r="C83" s="29">
        <f t="shared" si="25"/>
        <v>0</v>
      </c>
      <c r="D83" s="21">
        <f t="shared" si="12"/>
        <v>0</v>
      </c>
      <c r="E83" s="3">
        <f>IF(D83&gt;0,RANK(D83,$D$45:$D$83),реглист!$C$88+1)</f>
        <v>23</v>
      </c>
      <c r="F83" s="20">
        <f t="shared" si="24"/>
        <v>0</v>
      </c>
      <c r="G83" s="20">
        <f t="shared" si="24"/>
        <v>0</v>
      </c>
      <c r="H83" s="20">
        <f t="shared" si="24"/>
        <v>0</v>
      </c>
      <c r="I83" s="20">
        <f t="shared" si="24"/>
        <v>0</v>
      </c>
      <c r="J83" s="21">
        <f t="shared" si="24"/>
        <v>0</v>
      </c>
      <c r="K83" s="21">
        <f t="shared" si="24"/>
        <v>0</v>
      </c>
      <c r="L83" s="21">
        <f t="shared" si="24"/>
        <v>0</v>
      </c>
      <c r="M83" s="20">
        <f t="shared" si="24"/>
        <v>0</v>
      </c>
      <c r="N83" s="20">
        <f t="shared" si="24"/>
        <v>0</v>
      </c>
      <c r="O83" s="20">
        <f t="shared" si="24"/>
        <v>0</v>
      </c>
      <c r="P83" s="21">
        <f t="shared" si="24"/>
        <v>0</v>
      </c>
      <c r="Q83" s="21">
        <f t="shared" si="24"/>
        <v>0</v>
      </c>
      <c r="R83" s="21">
        <f t="shared" si="24"/>
        <v>0</v>
      </c>
      <c r="S83" s="21">
        <f t="shared" si="24"/>
        <v>0</v>
      </c>
      <c r="T83" s="21">
        <f t="shared" si="24"/>
        <v>0</v>
      </c>
      <c r="U83" s="21">
        <f t="shared" si="26"/>
        <v>0</v>
      </c>
      <c r="V83" s="21">
        <f t="shared" si="26"/>
        <v>0</v>
      </c>
      <c r="W83" s="21">
        <f t="shared" si="26"/>
        <v>0</v>
      </c>
      <c r="X83" s="21">
        <f t="shared" si="26"/>
        <v>0</v>
      </c>
      <c r="Y83" s="21">
        <f t="shared" si="26"/>
        <v>0</v>
      </c>
      <c r="Z83" s="21">
        <f t="shared" si="26"/>
        <v>0</v>
      </c>
      <c r="AA83" s="21">
        <f t="shared" si="27"/>
        <v>0</v>
      </c>
      <c r="AB83" s="21">
        <f t="shared" si="27"/>
        <v>0</v>
      </c>
      <c r="AC83" s="21">
        <f t="shared" si="27"/>
        <v>0</v>
      </c>
      <c r="AD83" s="21">
        <f t="shared" si="28"/>
        <v>0</v>
      </c>
      <c r="AE83" s="21">
        <f t="shared" si="28"/>
        <v>0</v>
      </c>
      <c r="AF83" s="21">
        <f t="shared" si="28"/>
        <v>0</v>
      </c>
      <c r="AG83" s="21">
        <f t="shared" si="28"/>
        <v>0</v>
      </c>
      <c r="AH83" s="21">
        <f t="shared" si="28"/>
        <v>0</v>
      </c>
      <c r="AI83" s="21">
        <f t="shared" si="28"/>
        <v>0</v>
      </c>
      <c r="AJ83" s="21">
        <f t="shared" si="28"/>
        <v>0</v>
      </c>
      <c r="AK83" s="21">
        <f t="shared" si="28"/>
        <v>0</v>
      </c>
      <c r="AL83" s="21">
        <f t="shared" si="28"/>
        <v>0</v>
      </c>
      <c r="AM83" s="21">
        <f t="shared" si="29"/>
        <v>0</v>
      </c>
      <c r="AN83" s="21">
        <f t="shared" si="29"/>
        <v>0</v>
      </c>
      <c r="AO83" s="21">
        <f t="shared" si="29"/>
        <v>0</v>
      </c>
    </row>
    <row r="84" spans="1:41" collapsed="1" x14ac:dyDescent="0.25"/>
  </sheetData>
  <mergeCells count="21">
    <mergeCell ref="C42:E42"/>
    <mergeCell ref="A43:A44"/>
    <mergeCell ref="B43:B44"/>
    <mergeCell ref="C43:C44"/>
    <mergeCell ref="D43:D44"/>
    <mergeCell ref="E43:E44"/>
    <mergeCell ref="A1:A2"/>
    <mergeCell ref="B1:B2"/>
    <mergeCell ref="C1:C2"/>
    <mergeCell ref="D1:D2"/>
    <mergeCell ref="E1:E2"/>
    <mergeCell ref="AJ1:AL1"/>
    <mergeCell ref="AM1:AO1"/>
    <mergeCell ref="F2:AO2"/>
    <mergeCell ref="F43:AO44"/>
    <mergeCell ref="U1:W1"/>
    <mergeCell ref="X1:Z1"/>
    <mergeCell ref="AA1:AC1"/>
    <mergeCell ref="AD1:AF1"/>
    <mergeCell ref="AG1:AI1"/>
    <mergeCell ref="F1:T1"/>
  </mergeCells>
  <conditionalFormatting sqref="D3:D41">
    <cfRule type="duplicateValues" dxfId="2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/>
  </sheetViews>
  <sheetFormatPr defaultRowHeight="15" x14ac:dyDescent="0.25"/>
  <sheetData>
    <row r="1" spans="1:17" ht="16.5" thickBot="1" x14ac:dyDescent="0.3">
      <c r="A1" s="92" t="s">
        <v>26</v>
      </c>
      <c r="B1" s="59" t="s">
        <v>27</v>
      </c>
      <c r="C1" s="12" t="s">
        <v>28</v>
      </c>
      <c r="D1" s="96" t="s">
        <v>29</v>
      </c>
      <c r="E1" s="97"/>
      <c r="F1" s="97"/>
      <c r="G1" s="98"/>
      <c r="H1" s="96" t="s">
        <v>30</v>
      </c>
      <c r="I1" s="97"/>
      <c r="J1" s="97"/>
      <c r="K1" s="98"/>
      <c r="L1" s="84" t="s">
        <v>31</v>
      </c>
      <c r="M1" s="85"/>
      <c r="N1" s="86"/>
      <c r="O1" s="84" t="s">
        <v>32</v>
      </c>
      <c r="P1" s="85"/>
      <c r="Q1" s="86"/>
    </row>
    <row r="2" spans="1:17" ht="15.75" x14ac:dyDescent="0.25">
      <c r="A2" s="93"/>
      <c r="B2" s="95"/>
      <c r="C2" s="14"/>
      <c r="D2" s="90" t="s">
        <v>33</v>
      </c>
      <c r="E2" s="91"/>
      <c r="F2" s="90" t="s">
        <v>34</v>
      </c>
      <c r="G2" s="91"/>
      <c r="H2" s="90" t="s">
        <v>33</v>
      </c>
      <c r="I2" s="91"/>
      <c r="J2" s="90" t="s">
        <v>34</v>
      </c>
      <c r="K2" s="91"/>
      <c r="L2" s="87"/>
      <c r="M2" s="88"/>
      <c r="N2" s="89"/>
      <c r="O2" s="87"/>
      <c r="P2" s="88"/>
      <c r="Q2" s="89"/>
    </row>
    <row r="3" spans="1:17" ht="16.5" thickBot="1" x14ac:dyDescent="0.3">
      <c r="A3" s="94"/>
      <c r="B3" s="60"/>
      <c r="C3" s="15"/>
      <c r="D3" s="16" t="s">
        <v>2</v>
      </c>
      <c r="E3" s="5" t="s">
        <v>3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35</v>
      </c>
      <c r="N3" s="5" t="s">
        <v>3</v>
      </c>
      <c r="O3" s="4" t="s">
        <v>2</v>
      </c>
      <c r="P3" s="4" t="s">
        <v>35</v>
      </c>
      <c r="Q3" s="5" t="s">
        <v>3</v>
      </c>
    </row>
    <row r="4" spans="1:17" ht="15.75" x14ac:dyDescent="0.25">
      <c r="A4" s="103">
        <v>1</v>
      </c>
      <c r="B4" s="103" t="s">
        <v>36</v>
      </c>
      <c r="C4" s="11" t="s">
        <v>37</v>
      </c>
      <c r="D4" s="6"/>
      <c r="E4" s="6"/>
      <c r="F4" s="6"/>
      <c r="G4" s="6"/>
      <c r="H4" s="6"/>
      <c r="I4" s="6"/>
      <c r="J4" s="6"/>
      <c r="K4" s="6"/>
      <c r="L4" s="6">
        <f>D4+F4+H4+J4</f>
        <v>0</v>
      </c>
      <c r="M4" s="6">
        <f>E4+G4+I4+K4</f>
        <v>0</v>
      </c>
      <c r="N4" s="6"/>
      <c r="O4" s="104">
        <f>L4+L5</f>
        <v>0</v>
      </c>
      <c r="P4" s="104">
        <f>M4+M5</f>
        <v>0</v>
      </c>
      <c r="Q4" s="104"/>
    </row>
    <row r="5" spans="1:17" ht="15.75" x14ac:dyDescent="0.25">
      <c r="A5" s="100"/>
      <c r="B5" s="99"/>
      <c r="C5" s="7" t="s">
        <v>38</v>
      </c>
      <c r="D5" s="1"/>
      <c r="E5" s="1"/>
      <c r="F5" s="1"/>
      <c r="G5" s="1"/>
      <c r="H5" s="1"/>
      <c r="I5" s="1"/>
      <c r="J5" s="1"/>
      <c r="K5" s="1"/>
      <c r="L5" s="1">
        <f t="shared" ref="L5:M31" si="0">D5+F5+H5+J5</f>
        <v>0</v>
      </c>
      <c r="M5" s="1">
        <f t="shared" si="0"/>
        <v>0</v>
      </c>
      <c r="N5" s="1"/>
      <c r="O5" s="102"/>
      <c r="P5" s="102"/>
      <c r="Q5" s="101"/>
    </row>
    <row r="6" spans="1:17" ht="15.75" x14ac:dyDescent="0.25">
      <c r="A6" s="99">
        <v>2</v>
      </c>
      <c r="B6" s="99" t="s">
        <v>13</v>
      </c>
      <c r="C6" s="7" t="s">
        <v>12</v>
      </c>
      <c r="D6" s="1"/>
      <c r="E6" s="1"/>
      <c r="F6" s="1"/>
      <c r="G6" s="1"/>
      <c r="H6" s="8"/>
      <c r="I6" s="8"/>
      <c r="J6" s="1"/>
      <c r="K6" s="1"/>
      <c r="L6" s="1">
        <f t="shared" si="0"/>
        <v>0</v>
      </c>
      <c r="M6" s="1">
        <f t="shared" si="0"/>
        <v>0</v>
      </c>
      <c r="N6" s="1"/>
      <c r="O6" s="101">
        <f>L6+L7</f>
        <v>0</v>
      </c>
      <c r="P6" s="101">
        <f>M6+M7</f>
        <v>0</v>
      </c>
      <c r="Q6" s="101"/>
    </row>
    <row r="7" spans="1:17" ht="15.75" x14ac:dyDescent="0.25">
      <c r="A7" s="100"/>
      <c r="B7" s="99"/>
      <c r="C7" s="7" t="s">
        <v>39</v>
      </c>
      <c r="D7" s="1"/>
      <c r="E7" s="1"/>
      <c r="F7" s="1"/>
      <c r="G7" s="1"/>
      <c r="H7" s="1"/>
      <c r="I7" s="1"/>
      <c r="J7" s="8"/>
      <c r="K7" s="8"/>
      <c r="L7" s="1">
        <f t="shared" si="0"/>
        <v>0</v>
      </c>
      <c r="M7" s="1">
        <f t="shared" si="0"/>
        <v>0</v>
      </c>
      <c r="N7" s="1"/>
      <c r="O7" s="102"/>
      <c r="P7" s="102"/>
      <c r="Q7" s="101"/>
    </row>
    <row r="8" spans="1:17" ht="15.75" x14ac:dyDescent="0.25">
      <c r="A8" s="99">
        <v>3</v>
      </c>
      <c r="B8" s="99" t="s">
        <v>17</v>
      </c>
      <c r="C8" s="7" t="s">
        <v>40</v>
      </c>
      <c r="D8" s="1">
        <v>196</v>
      </c>
      <c r="E8" s="1"/>
      <c r="F8" s="1"/>
      <c r="G8" s="1"/>
      <c r="H8" s="1"/>
      <c r="I8" s="1"/>
      <c r="J8" s="1"/>
      <c r="K8" s="1"/>
      <c r="L8" s="1">
        <f t="shared" si="0"/>
        <v>196</v>
      </c>
      <c r="M8" s="1">
        <f t="shared" si="0"/>
        <v>0</v>
      </c>
      <c r="N8" s="1"/>
      <c r="O8" s="101">
        <f>L8+L9</f>
        <v>196</v>
      </c>
      <c r="P8" s="101">
        <f>M8+M9</f>
        <v>0</v>
      </c>
      <c r="Q8" s="101"/>
    </row>
    <row r="9" spans="1:17" ht="15.75" x14ac:dyDescent="0.25">
      <c r="A9" s="100"/>
      <c r="B9" s="99"/>
      <c r="C9" s="7" t="s">
        <v>16</v>
      </c>
      <c r="D9" s="1"/>
      <c r="E9" s="1"/>
      <c r="F9" s="1"/>
      <c r="G9" s="1"/>
      <c r="H9" s="1"/>
      <c r="I9" s="1"/>
      <c r="J9" s="1"/>
      <c r="K9" s="1"/>
      <c r="L9" s="1">
        <f t="shared" si="0"/>
        <v>0</v>
      </c>
      <c r="M9" s="1">
        <f t="shared" si="0"/>
        <v>0</v>
      </c>
      <c r="N9" s="1"/>
      <c r="O9" s="102"/>
      <c r="P9" s="102"/>
      <c r="Q9" s="101"/>
    </row>
    <row r="10" spans="1:17" ht="15.75" x14ac:dyDescent="0.25">
      <c r="A10" s="99">
        <v>4</v>
      </c>
      <c r="B10" s="99" t="s">
        <v>22</v>
      </c>
      <c r="C10" s="7" t="s">
        <v>41</v>
      </c>
      <c r="D10" s="1"/>
      <c r="E10" s="1"/>
      <c r="F10" s="1"/>
      <c r="G10" s="1"/>
      <c r="H10" s="1"/>
      <c r="I10" s="9"/>
      <c r="J10" s="9"/>
      <c r="K10" s="1"/>
      <c r="L10" s="1">
        <f t="shared" si="0"/>
        <v>0</v>
      </c>
      <c r="M10" s="1">
        <f t="shared" si="0"/>
        <v>0</v>
      </c>
      <c r="N10" s="1"/>
      <c r="O10" s="101">
        <f>L10+L11</f>
        <v>81</v>
      </c>
      <c r="P10" s="101">
        <f>M10+M11</f>
        <v>0</v>
      </c>
      <c r="Q10" s="101"/>
    </row>
    <row r="11" spans="1:17" ht="15.75" x14ac:dyDescent="0.25">
      <c r="A11" s="100"/>
      <c r="B11" s="99"/>
      <c r="C11" s="7" t="s">
        <v>21</v>
      </c>
      <c r="D11" s="1">
        <v>81</v>
      </c>
      <c r="E11" s="1"/>
      <c r="F11" s="1"/>
      <c r="G11" s="9"/>
      <c r="H11" s="1"/>
      <c r="I11" s="9"/>
      <c r="J11" s="1"/>
      <c r="K11" s="1"/>
      <c r="L11" s="1">
        <f t="shared" si="0"/>
        <v>81</v>
      </c>
      <c r="M11" s="1">
        <f t="shared" si="0"/>
        <v>0</v>
      </c>
      <c r="N11" s="1"/>
      <c r="O11" s="102"/>
      <c r="P11" s="102"/>
      <c r="Q11" s="101"/>
    </row>
    <row r="12" spans="1:17" ht="15.75" x14ac:dyDescent="0.25">
      <c r="A12" s="99">
        <v>5</v>
      </c>
      <c r="B12" s="99" t="s">
        <v>7</v>
      </c>
      <c r="C12" s="7" t="s">
        <v>6</v>
      </c>
      <c r="D12" s="1"/>
      <c r="E12" s="1"/>
      <c r="F12" s="1"/>
      <c r="G12" s="1"/>
      <c r="H12" s="1"/>
      <c r="I12" s="1"/>
      <c r="J12" s="1"/>
      <c r="K12" s="1"/>
      <c r="L12" s="1">
        <f t="shared" si="0"/>
        <v>0</v>
      </c>
      <c r="M12" s="1">
        <f t="shared" si="0"/>
        <v>0</v>
      </c>
      <c r="N12" s="1"/>
      <c r="O12" s="101">
        <f>L12+L13</f>
        <v>36</v>
      </c>
      <c r="P12" s="101">
        <f>M12+M13</f>
        <v>0</v>
      </c>
      <c r="Q12" s="101"/>
    </row>
    <row r="13" spans="1:17" ht="15.75" x14ac:dyDescent="0.25">
      <c r="A13" s="100"/>
      <c r="B13" s="99"/>
      <c r="C13" s="7" t="s">
        <v>42</v>
      </c>
      <c r="D13" s="1">
        <v>36</v>
      </c>
      <c r="E13" s="1"/>
      <c r="F13" s="1"/>
      <c r="G13" s="1"/>
      <c r="H13" s="1"/>
      <c r="I13" s="1"/>
      <c r="J13" s="1"/>
      <c r="K13" s="1"/>
      <c r="L13" s="1">
        <f t="shared" si="0"/>
        <v>36</v>
      </c>
      <c r="M13" s="1">
        <f t="shared" si="0"/>
        <v>0</v>
      </c>
      <c r="N13" s="1"/>
      <c r="O13" s="102"/>
      <c r="P13" s="102"/>
      <c r="Q13" s="101"/>
    </row>
    <row r="14" spans="1:17" ht="15.75" x14ac:dyDescent="0.25">
      <c r="A14" s="99">
        <v>6</v>
      </c>
      <c r="B14" s="99" t="s">
        <v>43</v>
      </c>
      <c r="C14" s="7" t="s">
        <v>44</v>
      </c>
      <c r="D14" s="1">
        <v>121</v>
      </c>
      <c r="E14" s="1"/>
      <c r="F14" s="1"/>
      <c r="G14" s="1"/>
      <c r="H14" s="1"/>
      <c r="I14" s="1"/>
      <c r="J14" s="1"/>
      <c r="K14" s="1"/>
      <c r="L14" s="1">
        <f t="shared" si="0"/>
        <v>121</v>
      </c>
      <c r="M14" s="1">
        <f t="shared" si="0"/>
        <v>0</v>
      </c>
      <c r="N14" s="1"/>
      <c r="O14" s="101">
        <f>L14+L15</f>
        <v>121</v>
      </c>
      <c r="P14" s="101">
        <f>M14+M15</f>
        <v>0</v>
      </c>
      <c r="Q14" s="101"/>
    </row>
    <row r="15" spans="1:17" ht="15.75" x14ac:dyDescent="0.25">
      <c r="A15" s="100"/>
      <c r="B15" s="99"/>
      <c r="C15" s="7" t="s">
        <v>45</v>
      </c>
      <c r="D15" s="1"/>
      <c r="E15" s="1"/>
      <c r="F15" s="1"/>
      <c r="G15" s="1"/>
      <c r="H15" s="1"/>
      <c r="I15" s="1"/>
      <c r="J15" s="1"/>
      <c r="K15" s="1"/>
      <c r="L15" s="1">
        <f t="shared" si="0"/>
        <v>0</v>
      </c>
      <c r="M15" s="1">
        <f t="shared" si="0"/>
        <v>0</v>
      </c>
      <c r="N15" s="1"/>
      <c r="O15" s="102"/>
      <c r="P15" s="102"/>
      <c r="Q15" s="101"/>
    </row>
    <row r="16" spans="1:17" ht="15.75" x14ac:dyDescent="0.25">
      <c r="A16" s="99">
        <v>7</v>
      </c>
      <c r="B16" s="99" t="s">
        <v>5</v>
      </c>
      <c r="C16" s="7" t="s">
        <v>4</v>
      </c>
      <c r="D16" s="1"/>
      <c r="E16" s="1"/>
      <c r="F16" s="1"/>
      <c r="G16" s="1"/>
      <c r="H16" s="1"/>
      <c r="I16" s="1"/>
      <c r="J16" s="1"/>
      <c r="K16" s="1"/>
      <c r="L16" s="1">
        <f t="shared" si="0"/>
        <v>0</v>
      </c>
      <c r="M16" s="1">
        <f t="shared" si="0"/>
        <v>0</v>
      </c>
      <c r="N16" s="1"/>
      <c r="O16" s="101">
        <f>L16+L17</f>
        <v>0</v>
      </c>
      <c r="P16" s="101">
        <f>M16+M17</f>
        <v>0</v>
      </c>
      <c r="Q16" s="101"/>
    </row>
    <row r="17" spans="1:17" ht="15.75" x14ac:dyDescent="0.25">
      <c r="A17" s="100"/>
      <c r="B17" s="99"/>
      <c r="C17" s="7" t="s">
        <v>46</v>
      </c>
      <c r="D17" s="1"/>
      <c r="E17" s="1"/>
      <c r="F17" s="1"/>
      <c r="G17" s="1"/>
      <c r="H17" s="1"/>
      <c r="I17" s="1"/>
      <c r="J17" s="10"/>
      <c r="K17" s="1"/>
      <c r="L17" s="1">
        <f t="shared" si="0"/>
        <v>0</v>
      </c>
      <c r="M17" s="1">
        <f t="shared" si="0"/>
        <v>0</v>
      </c>
      <c r="N17" s="1"/>
      <c r="O17" s="102"/>
      <c r="P17" s="102"/>
      <c r="Q17" s="101"/>
    </row>
    <row r="18" spans="1:17" ht="15.75" x14ac:dyDescent="0.25">
      <c r="A18" s="99">
        <v>8</v>
      </c>
      <c r="B18" s="99" t="s">
        <v>19</v>
      </c>
      <c r="C18" s="7" t="s">
        <v>47</v>
      </c>
      <c r="D18" s="1">
        <v>100</v>
      </c>
      <c r="E18" s="1"/>
      <c r="F18" s="1"/>
      <c r="G18" s="1"/>
      <c r="H18" s="1"/>
      <c r="I18" s="1"/>
      <c r="J18" s="1"/>
      <c r="K18" s="1"/>
      <c r="L18" s="1">
        <f t="shared" si="0"/>
        <v>100</v>
      </c>
      <c r="M18" s="1">
        <f t="shared" si="0"/>
        <v>0</v>
      </c>
      <c r="N18" s="1"/>
      <c r="O18" s="101">
        <f>L18+L19</f>
        <v>100</v>
      </c>
      <c r="P18" s="101">
        <f>M18+M19</f>
        <v>0</v>
      </c>
      <c r="Q18" s="101"/>
    </row>
    <row r="19" spans="1:17" ht="15.75" x14ac:dyDescent="0.25">
      <c r="A19" s="100"/>
      <c r="B19" s="99"/>
      <c r="C19" s="7" t="s">
        <v>18</v>
      </c>
      <c r="D19" s="1"/>
      <c r="E19" s="1"/>
      <c r="F19" s="1"/>
      <c r="G19" s="1"/>
      <c r="H19" s="1"/>
      <c r="I19" s="1"/>
      <c r="J19" s="1"/>
      <c r="K19" s="1"/>
      <c r="L19" s="1">
        <f t="shared" si="0"/>
        <v>0</v>
      </c>
      <c r="M19" s="1">
        <f t="shared" si="0"/>
        <v>0</v>
      </c>
      <c r="N19" s="1"/>
      <c r="O19" s="102"/>
      <c r="P19" s="102"/>
      <c r="Q19" s="101"/>
    </row>
    <row r="20" spans="1:17" ht="15.75" x14ac:dyDescent="0.25">
      <c r="A20" s="99">
        <v>9</v>
      </c>
      <c r="B20" s="99" t="s">
        <v>48</v>
      </c>
      <c r="C20" s="7" t="s">
        <v>49</v>
      </c>
      <c r="D20" s="1"/>
      <c r="E20" s="1"/>
      <c r="F20" s="1"/>
      <c r="G20" s="1"/>
      <c r="H20" s="1"/>
      <c r="I20" s="1"/>
      <c r="J20" s="1"/>
      <c r="K20" s="1"/>
      <c r="L20" s="1">
        <f t="shared" si="0"/>
        <v>0</v>
      </c>
      <c r="M20" s="1">
        <f t="shared" si="0"/>
        <v>0</v>
      </c>
      <c r="N20" s="1"/>
      <c r="O20" s="101">
        <f>L20+L21</f>
        <v>49</v>
      </c>
      <c r="P20" s="101">
        <f>M20+M21</f>
        <v>0</v>
      </c>
      <c r="Q20" s="101"/>
    </row>
    <row r="21" spans="1:17" ht="15.75" x14ac:dyDescent="0.25">
      <c r="A21" s="100"/>
      <c r="B21" s="99"/>
      <c r="C21" s="7" t="s">
        <v>20</v>
      </c>
      <c r="D21" s="1">
        <v>49</v>
      </c>
      <c r="E21" s="1"/>
      <c r="F21" s="1"/>
      <c r="G21" s="1"/>
      <c r="H21" s="1"/>
      <c r="I21" s="1"/>
      <c r="J21" s="1"/>
      <c r="K21" s="1"/>
      <c r="L21" s="1">
        <f t="shared" si="0"/>
        <v>49</v>
      </c>
      <c r="M21" s="1">
        <f t="shared" si="0"/>
        <v>0</v>
      </c>
      <c r="N21" s="1"/>
      <c r="O21" s="102"/>
      <c r="P21" s="102"/>
      <c r="Q21" s="101"/>
    </row>
    <row r="22" spans="1:17" ht="15.75" x14ac:dyDescent="0.25">
      <c r="A22" s="99">
        <v>10</v>
      </c>
      <c r="B22" s="99" t="s">
        <v>50</v>
      </c>
      <c r="C22" s="7" t="s">
        <v>51</v>
      </c>
      <c r="D22" s="1"/>
      <c r="E22" s="1"/>
      <c r="F22" s="1"/>
      <c r="G22" s="1"/>
      <c r="H22" s="1"/>
      <c r="I22" s="1"/>
      <c r="J22" s="1"/>
      <c r="K22" s="1"/>
      <c r="L22" s="1">
        <f t="shared" si="0"/>
        <v>0</v>
      </c>
      <c r="M22" s="1">
        <f t="shared" si="0"/>
        <v>0</v>
      </c>
      <c r="N22" s="1"/>
      <c r="O22" s="101">
        <f t="shared" ref="O22:O28" si="1">L22+L23</f>
        <v>64</v>
      </c>
      <c r="P22" s="101">
        <f>M22+M23</f>
        <v>0</v>
      </c>
      <c r="Q22" s="101"/>
    </row>
    <row r="23" spans="1:17" ht="15.75" x14ac:dyDescent="0.25">
      <c r="A23" s="100"/>
      <c r="B23" s="99"/>
      <c r="C23" s="7" t="s">
        <v>52</v>
      </c>
      <c r="D23" s="1">
        <v>64</v>
      </c>
      <c r="E23" s="1"/>
      <c r="F23" s="1"/>
      <c r="G23" s="1"/>
      <c r="H23" s="1"/>
      <c r="I23" s="1"/>
      <c r="J23" s="1"/>
      <c r="K23" s="1"/>
      <c r="L23" s="1">
        <f t="shared" si="0"/>
        <v>64</v>
      </c>
      <c r="M23" s="1">
        <f t="shared" si="0"/>
        <v>0</v>
      </c>
      <c r="N23" s="1"/>
      <c r="O23" s="102"/>
      <c r="P23" s="102"/>
      <c r="Q23" s="101"/>
    </row>
    <row r="24" spans="1:17" ht="15.75" x14ac:dyDescent="0.25">
      <c r="A24" s="99">
        <v>11</v>
      </c>
      <c r="B24" s="99" t="s">
        <v>11</v>
      </c>
      <c r="C24" s="7" t="s">
        <v>10</v>
      </c>
      <c r="D24" s="1"/>
      <c r="E24" s="1"/>
      <c r="F24" s="1"/>
      <c r="G24" s="1"/>
      <c r="H24" s="1"/>
      <c r="I24" s="1"/>
      <c r="J24" s="1"/>
      <c r="K24" s="1"/>
      <c r="L24" s="1">
        <f t="shared" si="0"/>
        <v>0</v>
      </c>
      <c r="M24" s="1">
        <f t="shared" si="0"/>
        <v>0</v>
      </c>
      <c r="N24" s="1"/>
      <c r="O24" s="101">
        <f t="shared" si="1"/>
        <v>0</v>
      </c>
      <c r="P24" s="101">
        <f>M24+M25</f>
        <v>0</v>
      </c>
      <c r="Q24" s="101"/>
    </row>
    <row r="25" spans="1:17" ht="15.75" x14ac:dyDescent="0.25">
      <c r="A25" s="100"/>
      <c r="B25" s="99"/>
      <c r="C25" s="7" t="s">
        <v>53</v>
      </c>
      <c r="D25" s="1"/>
      <c r="E25" s="1"/>
      <c r="F25" s="1"/>
      <c r="G25" s="1"/>
      <c r="H25" s="1"/>
      <c r="I25" s="1"/>
      <c r="J25" s="1"/>
      <c r="K25" s="1"/>
      <c r="L25" s="1">
        <f t="shared" si="0"/>
        <v>0</v>
      </c>
      <c r="M25" s="1">
        <f t="shared" si="0"/>
        <v>0</v>
      </c>
      <c r="N25" s="1"/>
      <c r="O25" s="102"/>
      <c r="P25" s="102"/>
      <c r="Q25" s="101"/>
    </row>
    <row r="26" spans="1:17" ht="15.75" x14ac:dyDescent="0.25">
      <c r="A26" s="99">
        <v>12</v>
      </c>
      <c r="B26" s="99" t="s">
        <v>15</v>
      </c>
      <c r="C26" s="7" t="s">
        <v>54</v>
      </c>
      <c r="D26" s="1">
        <v>169</v>
      </c>
      <c r="E26" s="1"/>
      <c r="F26" s="1"/>
      <c r="G26" s="1"/>
      <c r="H26" s="1"/>
      <c r="I26" s="1"/>
      <c r="J26" s="1"/>
      <c r="K26" s="1"/>
      <c r="L26" s="1">
        <f t="shared" si="0"/>
        <v>169</v>
      </c>
      <c r="M26" s="1">
        <f t="shared" si="0"/>
        <v>0</v>
      </c>
      <c r="N26" s="1"/>
      <c r="O26" s="101">
        <f t="shared" si="1"/>
        <v>169</v>
      </c>
      <c r="P26" s="101">
        <f>M26+M27</f>
        <v>0</v>
      </c>
      <c r="Q26" s="101"/>
    </row>
    <row r="27" spans="1:17" ht="15.75" x14ac:dyDescent="0.25">
      <c r="A27" s="100"/>
      <c r="B27" s="99"/>
      <c r="C27" s="7" t="s">
        <v>14</v>
      </c>
      <c r="D27" s="1"/>
      <c r="E27" s="1"/>
      <c r="F27" s="1"/>
      <c r="G27" s="1"/>
      <c r="H27" s="1"/>
      <c r="I27" s="1"/>
      <c r="J27" s="1"/>
      <c r="K27" s="1"/>
      <c r="L27" s="1">
        <f t="shared" si="0"/>
        <v>0</v>
      </c>
      <c r="M27" s="1">
        <f t="shared" si="0"/>
        <v>0</v>
      </c>
      <c r="N27" s="1"/>
      <c r="O27" s="102"/>
      <c r="P27" s="102"/>
      <c r="Q27" s="101"/>
    </row>
    <row r="28" spans="1:17" ht="15.75" x14ac:dyDescent="0.25">
      <c r="A28" s="99">
        <v>13</v>
      </c>
      <c r="B28" s="99" t="s">
        <v>9</v>
      </c>
      <c r="C28" s="7" t="s">
        <v>8</v>
      </c>
      <c r="D28" s="1"/>
      <c r="E28" s="1"/>
      <c r="F28" s="1"/>
      <c r="G28" s="1"/>
      <c r="H28" s="1"/>
      <c r="I28" s="1"/>
      <c r="J28" s="1"/>
      <c r="K28" s="1"/>
      <c r="L28" s="1">
        <f t="shared" si="0"/>
        <v>0</v>
      </c>
      <c r="M28" s="1">
        <f t="shared" si="0"/>
        <v>0</v>
      </c>
      <c r="N28" s="1"/>
      <c r="O28" s="101">
        <f t="shared" si="1"/>
        <v>225</v>
      </c>
      <c r="P28" s="101">
        <f>M28+M29</f>
        <v>0</v>
      </c>
      <c r="Q28" s="101"/>
    </row>
    <row r="29" spans="1:17" ht="15.75" x14ac:dyDescent="0.25">
      <c r="A29" s="100"/>
      <c r="B29" s="99"/>
      <c r="C29" s="7" t="s">
        <v>55</v>
      </c>
      <c r="D29" s="1">
        <v>225</v>
      </c>
      <c r="E29" s="1"/>
      <c r="F29" s="1"/>
      <c r="G29" s="1"/>
      <c r="H29" s="1"/>
      <c r="I29" s="1"/>
      <c r="J29" s="1"/>
      <c r="K29" s="1"/>
      <c r="L29" s="1">
        <f t="shared" si="0"/>
        <v>225</v>
      </c>
      <c r="M29" s="1">
        <f t="shared" si="0"/>
        <v>0</v>
      </c>
      <c r="N29" s="1"/>
      <c r="O29" s="102"/>
      <c r="P29" s="102"/>
      <c r="Q29" s="101"/>
    </row>
    <row r="30" spans="1:17" ht="15.75" x14ac:dyDescent="0.25">
      <c r="A30" s="99">
        <v>14</v>
      </c>
      <c r="B30" s="99" t="s">
        <v>56</v>
      </c>
      <c r="C30" s="7" t="s">
        <v>57</v>
      </c>
      <c r="D30" s="1">
        <v>144</v>
      </c>
      <c r="E30" s="1"/>
      <c r="F30" s="1"/>
      <c r="G30" s="1"/>
      <c r="H30" s="1"/>
      <c r="I30" s="1"/>
      <c r="J30" s="1"/>
      <c r="K30" s="1"/>
      <c r="L30" s="1">
        <f t="shared" si="0"/>
        <v>144</v>
      </c>
      <c r="M30" s="1">
        <f t="shared" si="0"/>
        <v>0</v>
      </c>
      <c r="N30" s="1"/>
      <c r="O30" s="101">
        <f>L30+L31</f>
        <v>144</v>
      </c>
      <c r="P30" s="101">
        <f>M30+M31</f>
        <v>0</v>
      </c>
      <c r="Q30" s="101"/>
    </row>
    <row r="31" spans="1:17" ht="15.75" x14ac:dyDescent="0.25">
      <c r="A31" s="100"/>
      <c r="B31" s="99"/>
      <c r="C31" s="13" t="s">
        <v>58</v>
      </c>
      <c r="D31" s="1"/>
      <c r="E31" s="1"/>
      <c r="F31" s="1"/>
      <c r="G31" s="1"/>
      <c r="H31" s="1"/>
      <c r="I31" s="1"/>
      <c r="J31" s="1"/>
      <c r="K31" s="1"/>
      <c r="L31" s="1">
        <f t="shared" si="0"/>
        <v>0</v>
      </c>
      <c r="M31" s="1">
        <f t="shared" si="0"/>
        <v>0</v>
      </c>
      <c r="N31" s="1"/>
      <c r="O31" s="102"/>
      <c r="P31" s="102"/>
      <c r="Q31" s="101"/>
    </row>
  </sheetData>
  <mergeCells count="80"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tabSelected="1" zoomScale="90" zoomScaleNormal="90" workbookViewId="0">
      <pane ySplit="3" topLeftCell="A7" activePane="bottomLeft" state="frozen"/>
      <selection pane="bottomLeft" activeCell="Q16" sqref="Q16:Q17"/>
    </sheetView>
  </sheetViews>
  <sheetFormatPr defaultRowHeight="15.75" x14ac:dyDescent="0.25"/>
  <cols>
    <col min="1" max="1" width="4.140625" style="34" customWidth="1"/>
    <col min="2" max="2" width="28.7109375" style="34" customWidth="1"/>
    <col min="3" max="3" width="24.7109375" style="34" customWidth="1"/>
    <col min="4" max="12" width="9.140625" style="34"/>
    <col min="13" max="13" width="12.42578125" style="34" customWidth="1"/>
    <col min="14" max="15" width="9.140625" style="34"/>
    <col min="16" max="16" width="12.42578125" style="34" customWidth="1"/>
    <col min="17" max="16384" width="9.140625" style="34"/>
  </cols>
  <sheetData>
    <row r="1" spans="1:17" ht="16.5" thickBot="1" x14ac:dyDescent="0.3">
      <c r="A1" s="108" t="s">
        <v>26</v>
      </c>
      <c r="B1" s="111" t="s">
        <v>27</v>
      </c>
      <c r="C1" s="111" t="s">
        <v>28</v>
      </c>
      <c r="D1" s="96" t="s">
        <v>29</v>
      </c>
      <c r="E1" s="97"/>
      <c r="F1" s="97"/>
      <c r="G1" s="98"/>
      <c r="H1" s="96" t="s">
        <v>30</v>
      </c>
      <c r="I1" s="97"/>
      <c r="J1" s="97"/>
      <c r="K1" s="98"/>
      <c r="L1" s="84" t="s">
        <v>31</v>
      </c>
      <c r="M1" s="85"/>
      <c r="N1" s="86"/>
      <c r="O1" s="84" t="s">
        <v>32</v>
      </c>
      <c r="P1" s="85"/>
      <c r="Q1" s="86"/>
    </row>
    <row r="2" spans="1:17" x14ac:dyDescent="0.25">
      <c r="A2" s="109"/>
      <c r="B2" s="112"/>
      <c r="C2" s="112"/>
      <c r="D2" s="90" t="s">
        <v>33</v>
      </c>
      <c r="E2" s="91"/>
      <c r="F2" s="90" t="s">
        <v>34</v>
      </c>
      <c r="G2" s="91"/>
      <c r="H2" s="90" t="s">
        <v>33</v>
      </c>
      <c r="I2" s="91"/>
      <c r="J2" s="90" t="s">
        <v>34</v>
      </c>
      <c r="K2" s="91"/>
      <c r="L2" s="87"/>
      <c r="M2" s="88"/>
      <c r="N2" s="89"/>
      <c r="O2" s="87"/>
      <c r="P2" s="88"/>
      <c r="Q2" s="89"/>
    </row>
    <row r="3" spans="1:17" ht="16.5" thickBot="1" x14ac:dyDescent="0.3">
      <c r="A3" s="110"/>
      <c r="B3" s="113"/>
      <c r="C3" s="113"/>
      <c r="D3" s="35" t="s">
        <v>2</v>
      </c>
      <c r="E3" s="36" t="s">
        <v>59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35</v>
      </c>
      <c r="N3" s="5" t="s">
        <v>3</v>
      </c>
      <c r="O3" s="4" t="s">
        <v>2</v>
      </c>
      <c r="P3" s="4" t="s">
        <v>35</v>
      </c>
      <c r="Q3" s="5" t="s">
        <v>3</v>
      </c>
    </row>
    <row r="4" spans="1:17" x14ac:dyDescent="0.25">
      <c r="A4" s="28">
        <v>1</v>
      </c>
      <c r="B4" s="28" t="str">
        <f>реглист!B5</f>
        <v>Vodomotorika TEAM</v>
      </c>
      <c r="C4" s="29" t="str">
        <f>реглист!C5</f>
        <v>Круглянин Сергей</v>
      </c>
      <c r="D4" s="27">
        <f>IFERROR(VLOOKUP(C4,Т1За!$C$3:$D$42,2,0),0)</f>
        <v>1225.1600000000001</v>
      </c>
      <c r="E4" s="27">
        <f>IFERROR(VLOOKUP(C4,Т1За!$C$3:$E$42,3,0),0)</f>
        <v>2</v>
      </c>
      <c r="F4" s="27">
        <f>IFERROR(VLOOKUP(C4,Т1Зб!$C$3:$D$42,2,0),0)</f>
        <v>0</v>
      </c>
      <c r="G4" s="27">
        <f>IFERROR(VLOOKUP(C4,Т1Зб!$C$3:$E$42,3,0),0)</f>
        <v>0</v>
      </c>
      <c r="H4" s="27">
        <f>IFERROR(VLOOKUP(C4,Т2За!$C$3:$D$42,2,0),0)</f>
        <v>0</v>
      </c>
      <c r="I4" s="27">
        <f>IFERROR(VLOOKUP(C4,Т2За!$C$3:$E$42,3,0),0)</f>
        <v>0</v>
      </c>
      <c r="J4" s="26">
        <f>IFERROR(VLOOKUP(C4,Т2Зб!$C$3:$D$42,2,0),0)</f>
        <v>0</v>
      </c>
      <c r="K4" s="26">
        <f>IFERROR(VLOOKUP(C4,Т2Зб!$C$3:$E$42,3,0),0)</f>
        <v>23</v>
      </c>
      <c r="L4" s="27">
        <f t="shared" ref="L4" si="0">D4+F4+H4+J4</f>
        <v>1225.1600000000001</v>
      </c>
      <c r="M4" s="27">
        <f>IF(L4=0,реглист!$C$88*2+2,E4+G4+I4+K4)</f>
        <v>25</v>
      </c>
      <c r="N4" s="27">
        <v>17</v>
      </c>
      <c r="O4" s="104">
        <f>L4+L5</f>
        <v>1225.1600000000001</v>
      </c>
      <c r="P4" s="104">
        <f>IF(O4=0,реглист!$C$88*4+4,M4+M5)</f>
        <v>71</v>
      </c>
      <c r="Q4" s="104">
        <f>IF(P4=реглист!$C$88*4+4,реглист!$C$88+1,RANK(P4,$P$4:$P$81,1))</f>
        <v>18</v>
      </c>
    </row>
    <row r="5" spans="1:17" x14ac:dyDescent="0.25">
      <c r="A5" s="37">
        <f>A4+1</f>
        <v>2</v>
      </c>
      <c r="B5" s="28" t="str">
        <f>реглист!B6</f>
        <v>Vodomotorika TEAM</v>
      </c>
      <c r="C5" s="29" t="str">
        <f>реглист!C6</f>
        <v>Ставер Дмитрий</v>
      </c>
      <c r="D5" s="27">
        <f>IFERROR(VLOOKUP(C5,Т1За!$C$3:$D$42,2,0),0)</f>
        <v>0</v>
      </c>
      <c r="E5" s="27">
        <f>IFERROR(VLOOKUP(C5,Т1За!$C$3:$E$42,3,0),0)</f>
        <v>0</v>
      </c>
      <c r="F5" s="27">
        <f>IFERROR(VLOOKUP(C5,Т1Зб!$C$3:$D$42,2,0),0)</f>
        <v>0</v>
      </c>
      <c r="G5" s="27">
        <f>IFERROR(VLOOKUP(C5,Т1Зб!$C$3:$E$42,3,0),0)</f>
        <v>23</v>
      </c>
      <c r="H5" s="27">
        <f>IFERROR(VLOOKUP(C5,Т2За!$C$3:$D$42,2,0),0)</f>
        <v>0</v>
      </c>
      <c r="I5" s="27">
        <f>IFERROR(VLOOKUP(C5,Т2За!$C$3:$E$42,3,0),0)</f>
        <v>23</v>
      </c>
      <c r="J5" s="26">
        <f>IFERROR(VLOOKUP(C5,Т2Зб!$C$3:$D$42,2,0),0)</f>
        <v>0</v>
      </c>
      <c r="K5" s="26">
        <f>IFERROR(VLOOKUP(C5,Т2Зб!$C$3:$E$42,3,0),0)</f>
        <v>0</v>
      </c>
      <c r="L5" s="27">
        <f t="shared" ref="L5:L62" si="1">D5+F5+H5+J5</f>
        <v>0</v>
      </c>
      <c r="M5" s="49">
        <f>IF(L5=0,реглист!$C$88*2+2,E5+G5+I5+K5)</f>
        <v>46</v>
      </c>
      <c r="N5" s="49">
        <v>45</v>
      </c>
      <c r="O5" s="105"/>
      <c r="P5" s="105"/>
      <c r="Q5" s="105"/>
    </row>
    <row r="6" spans="1:17" x14ac:dyDescent="0.25">
      <c r="A6" s="37">
        <f t="shared" ref="A6:A63" si="2">A5+1</f>
        <v>3</v>
      </c>
      <c r="B6" s="28" t="str">
        <f>реглист!B7</f>
        <v>Трудовые резервы</v>
      </c>
      <c r="C6" s="29" t="str">
        <f>реглист!C7</f>
        <v>Баранок Артём</v>
      </c>
      <c r="D6" s="27">
        <f>IFERROR(VLOOKUP(C6,Т1За!$C$3:$D$42,2,0),0)</f>
        <v>0</v>
      </c>
      <c r="E6" s="27">
        <f>IFERROR(VLOOKUP(C6,Т1За!$C$3:$E$42,3,0),0)</f>
        <v>0</v>
      </c>
      <c r="F6" s="27">
        <f>IFERROR(VLOOKUP(C6,Т1Зб!$C$3:$D$42,2,0),0)</f>
        <v>225</v>
      </c>
      <c r="G6" s="27">
        <f>IFERROR(VLOOKUP(C6,Т1Зб!$C$3:$E$42,3,0),0)</f>
        <v>8</v>
      </c>
      <c r="H6" s="27">
        <f>IFERROR(VLOOKUP(C6,Т2За!$C$3:$D$42,2,0),0)</f>
        <v>0</v>
      </c>
      <c r="I6" s="27">
        <f>IFERROR(VLOOKUP(C6,Т2За!$C$3:$E$42,3,0),0)</f>
        <v>23</v>
      </c>
      <c r="J6" s="26">
        <f>IFERROR(VLOOKUP(C6,Т2Зб!$C$3:$D$42,2,0),0)</f>
        <v>0</v>
      </c>
      <c r="K6" s="26">
        <f>IFERROR(VLOOKUP(C6,Т2Зб!$C$3:$E$42,3,0),0)</f>
        <v>0</v>
      </c>
      <c r="L6" s="27">
        <f t="shared" si="1"/>
        <v>225</v>
      </c>
      <c r="M6" s="49">
        <f>IF(L6=0,реглист!$C$88*2+2,E6+G6+I6+K6)</f>
        <v>31</v>
      </c>
      <c r="N6" s="49">
        <v>27</v>
      </c>
      <c r="O6" s="101">
        <f>L6+L7</f>
        <v>1436.65</v>
      </c>
      <c r="P6" s="104">
        <f>IF(O6=0,реглист!$C$88*4+4,M6+M7)</f>
        <v>40</v>
      </c>
      <c r="Q6" s="104">
        <f>IF(P6=реглист!$C$88*4+4,реглист!$C$88+1,RANK(P6,$P$4:$P$81,1))</f>
        <v>5</v>
      </c>
    </row>
    <row r="7" spans="1:17" x14ac:dyDescent="0.25">
      <c r="A7" s="37">
        <f t="shared" si="2"/>
        <v>4</v>
      </c>
      <c r="B7" s="28" t="str">
        <f>реглист!B8</f>
        <v>Трудовые резервы</v>
      </c>
      <c r="C7" s="29" t="str">
        <f>реглист!C8</f>
        <v>Пожарский Константин</v>
      </c>
      <c r="D7" s="27">
        <f>IFERROR(VLOOKUP(C7,Т1За!$C$3:$D$42,2,0),0)</f>
        <v>772.29</v>
      </c>
      <c r="E7" s="27">
        <f>IFERROR(VLOOKUP(C7,Т1За!$C$3:$E$42,3,0),0)</f>
        <v>3</v>
      </c>
      <c r="F7" s="27">
        <f>IFERROR(VLOOKUP(C7,Т1Зб!$C$3:$D$42,2,0),0)</f>
        <v>0</v>
      </c>
      <c r="G7" s="27">
        <f>IFERROR(VLOOKUP(C7,Т1Зб!$C$3:$E$42,3,0),0)</f>
        <v>0</v>
      </c>
      <c r="H7" s="27">
        <f>IFERROR(VLOOKUP(C7,Т2За!$C$3:$D$42,2,0),0)</f>
        <v>0</v>
      </c>
      <c r="I7" s="27">
        <f>IFERROR(VLOOKUP(C7,Т2За!$C$3:$E$42,3,0),0)</f>
        <v>0</v>
      </c>
      <c r="J7" s="26">
        <f>IFERROR(VLOOKUP(C7,Т2Зб!$C$3:$D$42,2,0),0)</f>
        <v>439.36</v>
      </c>
      <c r="K7" s="26">
        <f>IFERROR(VLOOKUP(C7,Т2Зб!$C$3:$E$42,3,0),0)</f>
        <v>6</v>
      </c>
      <c r="L7" s="27">
        <f t="shared" si="1"/>
        <v>1211.6500000000001</v>
      </c>
      <c r="M7" s="49">
        <f>IF(L7=0,реглист!$C$88*2+2,E7+G7+I7+K7)</f>
        <v>9</v>
      </c>
      <c r="N7" s="49">
        <v>4</v>
      </c>
      <c r="O7" s="105"/>
      <c r="P7" s="105"/>
      <c r="Q7" s="105"/>
    </row>
    <row r="8" spans="1:17" x14ac:dyDescent="0.25">
      <c r="A8" s="37">
        <f t="shared" si="2"/>
        <v>5</v>
      </c>
      <c r="B8" s="28" t="str">
        <f>реглист!B9</f>
        <v>Poseidon</v>
      </c>
      <c r="C8" s="29" t="str">
        <f>реглист!C9</f>
        <v>Чижонок Сергей</v>
      </c>
      <c r="D8" s="27">
        <f>IFERROR(VLOOKUP(C8,Т1За!$C$3:$D$42,2,0),0)</f>
        <v>0</v>
      </c>
      <c r="E8" s="27">
        <f>IFERROR(VLOOKUP(C8,Т1За!$C$3:$E$42,3,0),0)</f>
        <v>0</v>
      </c>
      <c r="F8" s="27">
        <f>IFERROR(VLOOKUP(C8,Т1Зб!$C$3:$D$42,2,0),0)</f>
        <v>268.95999999999998</v>
      </c>
      <c r="G8" s="27">
        <f>IFERROR(VLOOKUP(C8,Т1Зб!$C$3:$E$42,3,0),0)</f>
        <v>6</v>
      </c>
      <c r="H8" s="27">
        <f>IFERROR(VLOOKUP(C8,Т2За!$C$3:$D$42,2,0),0)</f>
        <v>151.29000000000002</v>
      </c>
      <c r="I8" s="27">
        <f>IFERROR(VLOOKUP(C8,Т2За!$C$3:$E$42,3,0),0)</f>
        <v>12</v>
      </c>
      <c r="J8" s="26">
        <f>IFERROR(VLOOKUP(C8,Т2Зб!$C$3:$D$42,2,0),0)</f>
        <v>0</v>
      </c>
      <c r="K8" s="26">
        <f>IFERROR(VLOOKUP(C8,Т2Зб!$C$3:$E$42,3,0),0)</f>
        <v>0</v>
      </c>
      <c r="L8" s="27">
        <f t="shared" si="1"/>
        <v>420.25</v>
      </c>
      <c r="M8" s="49">
        <f>IF(L8=0,реглист!$C$88*2+2,E8+G8+I8+K8)</f>
        <v>18</v>
      </c>
      <c r="N8" s="49">
        <v>12</v>
      </c>
      <c r="O8" s="101">
        <f>L8+L9</f>
        <v>1110.26</v>
      </c>
      <c r="P8" s="104">
        <f>IF(O8=0,реглист!$C$88*4+4,M8+M9)</f>
        <v>31</v>
      </c>
      <c r="Q8" s="117">
        <f>IF(P8=реглист!$C$88*4+4,реглист!$C$88+1,RANK(P8,$P$4:$P$81,1))</f>
        <v>1</v>
      </c>
    </row>
    <row r="9" spans="1:17" x14ac:dyDescent="0.25">
      <c r="A9" s="37">
        <f t="shared" si="2"/>
        <v>6</v>
      </c>
      <c r="B9" s="28" t="str">
        <f>реглист!B10</f>
        <v>Poseidon</v>
      </c>
      <c r="C9" s="29" t="str">
        <f>реглист!C10</f>
        <v>Строк Павел</v>
      </c>
      <c r="D9" s="27">
        <f>IFERROR(VLOOKUP(C9,Т1За!$C$3:$D$42,2,0),0)</f>
        <v>380.25</v>
      </c>
      <c r="E9" s="27">
        <f>IFERROR(VLOOKUP(C9,Т1За!$C$3:$E$42,3,0),0)</f>
        <v>6</v>
      </c>
      <c r="F9" s="27">
        <f>IFERROR(VLOOKUP(C9,Т1Зб!$C$3:$D$42,2,0),0)</f>
        <v>0</v>
      </c>
      <c r="G9" s="27">
        <f>IFERROR(VLOOKUP(C9,Т1Зб!$C$3:$E$42,3,0),0)</f>
        <v>0</v>
      </c>
      <c r="H9" s="27">
        <f>IFERROR(VLOOKUP(C9,Т2За!$C$3:$D$42,2,0),0)</f>
        <v>0</v>
      </c>
      <c r="I9" s="27">
        <f>IFERROR(VLOOKUP(C9,Т2За!$C$3:$E$42,3,0),0)</f>
        <v>0</v>
      </c>
      <c r="J9" s="26">
        <f>IFERROR(VLOOKUP(C9,Т2Зб!$C$3:$D$42,2,0),0)</f>
        <v>309.76000000000005</v>
      </c>
      <c r="K9" s="26">
        <f>IFERROR(VLOOKUP(C9,Т2Зб!$C$3:$E$42,3,0),0)</f>
        <v>7</v>
      </c>
      <c r="L9" s="27">
        <f t="shared" si="1"/>
        <v>690.01</v>
      </c>
      <c r="M9" s="49">
        <f>IF(L9=0,реглист!$C$88*2+2,E9+G9+I9+K9)</f>
        <v>13</v>
      </c>
      <c r="N9" s="49">
        <v>8</v>
      </c>
      <c r="O9" s="105"/>
      <c r="P9" s="105"/>
      <c r="Q9" s="118"/>
    </row>
    <row r="10" spans="1:17" x14ac:dyDescent="0.25">
      <c r="A10" s="37">
        <f t="shared" si="2"/>
        <v>7</v>
      </c>
      <c r="B10" s="28" t="str">
        <f>реглист!B11</f>
        <v>Peacock Bass</v>
      </c>
      <c r="C10" s="29" t="str">
        <f>реглист!C11</f>
        <v>Сенчуров Иван</v>
      </c>
      <c r="D10" s="27">
        <f>IFERROR(VLOOKUP(C10,Т1За!$C$3:$D$42,2,0),0)</f>
        <v>320.40999999999997</v>
      </c>
      <c r="E10" s="27">
        <f>IFERROR(VLOOKUP(C10,Т1За!$C$3:$E$42,3,0),0)</f>
        <v>8</v>
      </c>
      <c r="F10" s="27">
        <f>IFERROR(VLOOKUP(C10,Т1Зб!$C$3:$D$42,2,0),0)</f>
        <v>0</v>
      </c>
      <c r="G10" s="27">
        <f>IFERROR(VLOOKUP(C10,Т1Зб!$C$3:$E$42,3,0),0)</f>
        <v>0</v>
      </c>
      <c r="H10" s="27">
        <f>IFERROR(VLOOKUP(C10,Т2За!$C$3:$D$42,2,0),0)</f>
        <v>0</v>
      </c>
      <c r="I10" s="27">
        <f>IFERROR(VLOOKUP(C10,Т2За!$C$3:$E$42,3,0),0)</f>
        <v>0</v>
      </c>
      <c r="J10" s="26">
        <f>IFERROR(VLOOKUP(C10,Т2Зб!$C$3:$D$42,2,0),0)</f>
        <v>0</v>
      </c>
      <c r="K10" s="26">
        <f>IFERROR(VLOOKUP(C10,Т2Зб!$C$3:$E$42,3,0),0)</f>
        <v>23</v>
      </c>
      <c r="L10" s="27">
        <f t="shared" si="1"/>
        <v>320.40999999999997</v>
      </c>
      <c r="M10" s="49">
        <f>IF(L10=0,реглист!$C$88*2+2,E10+G10+I10+K10)</f>
        <v>31</v>
      </c>
      <c r="N10" s="49">
        <v>26</v>
      </c>
      <c r="O10" s="101">
        <f>L10+L11</f>
        <v>835.14</v>
      </c>
      <c r="P10" s="104">
        <f>IF(O10=0,реглист!$C$88*4+4,M10+M11)</f>
        <v>57</v>
      </c>
      <c r="Q10" s="104">
        <f>IF(P10=реглист!$C$88*4+4,реглист!$C$88+1,RANK(P10,$P$4:$P$81,1))</f>
        <v>13</v>
      </c>
    </row>
    <row r="11" spans="1:17" x14ac:dyDescent="0.25">
      <c r="A11" s="37">
        <f t="shared" si="2"/>
        <v>8</v>
      </c>
      <c r="B11" s="28" t="str">
        <f>реглист!B12</f>
        <v>Peacock Bass</v>
      </c>
      <c r="C11" s="29" t="str">
        <f>реглист!C12</f>
        <v>Дроздов Виталий</v>
      </c>
      <c r="D11" s="27">
        <f>IFERROR(VLOOKUP(C11,Т1За!$C$3:$D$42,2,0),0)</f>
        <v>0</v>
      </c>
      <c r="E11" s="27">
        <f>IFERROR(VLOOKUP(C11,Т1За!$C$3:$E$42,3,0),0)</f>
        <v>0</v>
      </c>
      <c r="F11" s="27">
        <f>IFERROR(VLOOKUP(C11,Т1Зб!$C$3:$D$42,2,0),0)</f>
        <v>514.73</v>
      </c>
      <c r="G11" s="27">
        <f>IFERROR(VLOOKUP(C11,Т1Зб!$C$3:$E$42,3,0),0)</f>
        <v>3</v>
      </c>
      <c r="H11" s="27">
        <f>IFERROR(VLOOKUP(C11,Т2За!$C$3:$D$42,2,0),0)</f>
        <v>0</v>
      </c>
      <c r="I11" s="27">
        <f>IFERROR(VLOOKUP(C11,Т2За!$C$3:$E$42,3,0),0)</f>
        <v>23</v>
      </c>
      <c r="J11" s="26">
        <f>IFERROR(VLOOKUP(C11,Т2Зб!$C$3:$D$42,2,0),0)</f>
        <v>0</v>
      </c>
      <c r="K11" s="26">
        <f>IFERROR(VLOOKUP(C11,Т2Зб!$C$3:$E$42,3,0),0)</f>
        <v>0</v>
      </c>
      <c r="L11" s="27">
        <f t="shared" si="1"/>
        <v>514.73</v>
      </c>
      <c r="M11" s="49">
        <f>IF(L11=0,реглист!$C$88*2+2,E11+G11+I11+K11)</f>
        <v>26</v>
      </c>
      <c r="N11" s="49">
        <v>19</v>
      </c>
      <c r="O11" s="105"/>
      <c r="P11" s="105"/>
      <c r="Q11" s="105"/>
    </row>
    <row r="12" spans="1:17" x14ac:dyDescent="0.25">
      <c r="A12" s="37">
        <f t="shared" si="2"/>
        <v>9</v>
      </c>
      <c r="B12" s="28" t="str">
        <f>реглист!B13</f>
        <v>Old Roads Fishing</v>
      </c>
      <c r="C12" s="29" t="str">
        <f>реглист!C13</f>
        <v xml:space="preserve">Синовец Роман </v>
      </c>
      <c r="D12" s="27">
        <f>IFERROR(VLOOKUP(C12,Т1За!$C$3:$D$42,2,0),0)</f>
        <v>278.89</v>
      </c>
      <c r="E12" s="27">
        <f>IFERROR(VLOOKUP(C12,Т1За!$C$3:$E$42,3,0),0)</f>
        <v>9</v>
      </c>
      <c r="F12" s="27">
        <f>IFERROR(VLOOKUP(C12,Т1Зб!$C$3:$D$42,2,0),0)</f>
        <v>0</v>
      </c>
      <c r="G12" s="27">
        <f>IFERROR(VLOOKUP(C12,Т1Зб!$C$3:$E$42,3,0),0)</f>
        <v>0</v>
      </c>
      <c r="H12" s="27">
        <f>IFERROR(VLOOKUP(C12,Т2За!$C$3:$D$42,2,0),0)</f>
        <v>0</v>
      </c>
      <c r="I12" s="27">
        <f>IFERROR(VLOOKUP(C12,Т2За!$C$3:$E$42,3,0),0)</f>
        <v>0</v>
      </c>
      <c r="J12" s="26">
        <f>IFERROR(VLOOKUP(C12,Т2Зб!$C$3:$D$42,2,0),0)</f>
        <v>207.36</v>
      </c>
      <c r="K12" s="26">
        <f>IFERROR(VLOOKUP(C12,Т2Зб!$C$3:$E$42,3,0),0)</f>
        <v>12.5</v>
      </c>
      <c r="L12" s="27">
        <f t="shared" si="1"/>
        <v>486.25</v>
      </c>
      <c r="M12" s="49">
        <f>IF(L12=0,реглист!$C$88*2+2,E12+G12+I12+K12)</f>
        <v>21.5</v>
      </c>
      <c r="N12" s="49">
        <v>14</v>
      </c>
      <c r="O12" s="101">
        <f>L12+L13</f>
        <v>806.66</v>
      </c>
      <c r="P12" s="104">
        <f>IF(O12=0,реглист!$C$88*4+4,M12+M13)</f>
        <v>51.5</v>
      </c>
      <c r="Q12" s="104">
        <f>IF(P12=реглист!$C$88*4+4,реглист!$C$88+1,RANK(P12,$P$4:$P$81,1))</f>
        <v>11</v>
      </c>
    </row>
    <row r="13" spans="1:17" x14ac:dyDescent="0.25">
      <c r="A13" s="37">
        <f t="shared" si="2"/>
        <v>10</v>
      </c>
      <c r="B13" s="28" t="str">
        <f>реглист!B14</f>
        <v>Old Roads Fishing</v>
      </c>
      <c r="C13" s="29" t="str">
        <f>реглист!C14</f>
        <v xml:space="preserve">Чернышёв Егор </v>
      </c>
      <c r="D13" s="27">
        <f>IFERROR(VLOOKUP(C13,Т1За!$C$3:$D$42,2,0),0)</f>
        <v>0</v>
      </c>
      <c r="E13" s="27">
        <f>IFERROR(VLOOKUP(C13,Т1За!$C$3:$E$42,3,0),0)</f>
        <v>0</v>
      </c>
      <c r="F13" s="27">
        <f>IFERROR(VLOOKUP(C13,Т1Зб!$C$3:$D$42,2,0),0)</f>
        <v>0</v>
      </c>
      <c r="G13" s="27">
        <f>IFERROR(VLOOKUP(C13,Т1Зб!$C$3:$E$42,3,0),0)</f>
        <v>23</v>
      </c>
      <c r="H13" s="27">
        <f>IFERROR(VLOOKUP(C13,Т2За!$C$3:$D$42,2,0),0)</f>
        <v>320.40999999999997</v>
      </c>
      <c r="I13" s="27">
        <f>IFERROR(VLOOKUP(C13,Т2За!$C$3:$E$42,3,0),0)</f>
        <v>7</v>
      </c>
      <c r="J13" s="26">
        <f>IFERROR(VLOOKUP(C13,Т2Зб!$C$3:$D$42,2,0),0)</f>
        <v>0</v>
      </c>
      <c r="K13" s="26">
        <f>IFERROR(VLOOKUP(C13,Т2Зб!$C$3:$E$42,3,0),0)</f>
        <v>0</v>
      </c>
      <c r="L13" s="27">
        <f t="shared" si="1"/>
        <v>320.40999999999997</v>
      </c>
      <c r="M13" s="49">
        <f>IF(L13=0,реглист!$C$88*2+2,E13+G13+I13+K13)</f>
        <v>30</v>
      </c>
      <c r="N13" s="49">
        <v>24</v>
      </c>
      <c r="O13" s="105"/>
      <c r="P13" s="105"/>
      <c r="Q13" s="105"/>
    </row>
    <row r="14" spans="1:17" x14ac:dyDescent="0.25">
      <c r="A14" s="37">
        <f t="shared" si="2"/>
        <v>11</v>
      </c>
      <c r="B14" s="28" t="str">
        <f>реглист!B15</f>
        <v>Gefest</v>
      </c>
      <c r="C14" s="29" t="str">
        <f>реглист!C15</f>
        <v>Саган Сергей</v>
      </c>
      <c r="D14" s="27">
        <f>IFERROR(VLOOKUP(C14,Т1За!$C$3:$D$42,2,0),0)</f>
        <v>0</v>
      </c>
      <c r="E14" s="27">
        <f>IFERROR(VLOOKUP(C14,Т1За!$C$3:$E$42,3,0),0)</f>
        <v>0</v>
      </c>
      <c r="F14" s="27">
        <f>IFERROR(VLOOKUP(C14,Т1Зб!$C$3:$D$42,2,0),0)</f>
        <v>425.89</v>
      </c>
      <c r="G14" s="27">
        <f>IFERROR(VLOOKUP(C14,Т1Зб!$C$3:$E$42,3,0),0)</f>
        <v>4</v>
      </c>
      <c r="H14" s="27">
        <f>IFERROR(VLOOKUP(C14,Т2За!$C$3:$D$42,2,0),0)</f>
        <v>158.76</v>
      </c>
      <c r="I14" s="27">
        <f>IFERROR(VLOOKUP(C14,Т2За!$C$3:$E$42,3,0),0)</f>
        <v>10</v>
      </c>
      <c r="J14" s="26">
        <f>IFERROR(VLOOKUP(C14,Т2Зб!$C$3:$D$42,2,0),0)</f>
        <v>0</v>
      </c>
      <c r="K14" s="26">
        <f>IFERROR(VLOOKUP(C14,Т2Зб!$C$3:$E$42,3,0),0)</f>
        <v>0</v>
      </c>
      <c r="L14" s="27">
        <f t="shared" si="1"/>
        <v>584.65</v>
      </c>
      <c r="M14" s="49">
        <f>IF(L14=0,реглист!$C$88*2+2,E14+G14+I14+K14)</f>
        <v>14</v>
      </c>
      <c r="N14" s="49">
        <v>9</v>
      </c>
      <c r="O14" s="101">
        <f>L14+L15</f>
        <v>1439.94</v>
      </c>
      <c r="P14" s="104">
        <f>IF(O14=0,реглист!$C$88*4+4,M14+M15)</f>
        <v>38</v>
      </c>
      <c r="Q14" s="104">
        <f>IF(P14=реглист!$C$88*4+4,реглист!$C$88+1,RANK(P14,$P$4:$P$81,1))</f>
        <v>4</v>
      </c>
    </row>
    <row r="15" spans="1:17" x14ac:dyDescent="0.25">
      <c r="A15" s="37">
        <f t="shared" si="2"/>
        <v>12</v>
      </c>
      <c r="B15" s="28" t="str">
        <f>реглист!B16</f>
        <v>Gefest</v>
      </c>
      <c r="C15" s="29" t="str">
        <f>реглист!C16</f>
        <v>Радчук Юрий</v>
      </c>
      <c r="D15" s="27">
        <f>IFERROR(VLOOKUP(C15,Т1За!$C$3:$D$42,2,0),0)</f>
        <v>0</v>
      </c>
      <c r="E15" s="27">
        <f>IFERROR(VLOOKUP(C15,Т1За!$C$3:$E$42,3,0),0)</f>
        <v>23</v>
      </c>
      <c r="F15" s="27">
        <f>IFERROR(VLOOKUP(C15,Т1Зб!$C$3:$D$42,2,0),0)</f>
        <v>0</v>
      </c>
      <c r="G15" s="27">
        <f>IFERROR(VLOOKUP(C15,Т1Зб!$C$3:$E$42,3,0),0)</f>
        <v>0</v>
      </c>
      <c r="H15" s="27">
        <f>IFERROR(VLOOKUP(C15,Т2За!$C$3:$D$42,2,0),0)</f>
        <v>0</v>
      </c>
      <c r="I15" s="27">
        <f>IFERROR(VLOOKUP(C15,Т2За!$C$3:$E$42,3,0),0)</f>
        <v>0</v>
      </c>
      <c r="J15" s="26">
        <f>IFERROR(VLOOKUP(C15,Т2Зб!$C$3:$D$42,2,0),0)</f>
        <v>855.29000000000008</v>
      </c>
      <c r="K15" s="26">
        <f>IFERROR(VLOOKUP(C15,Т2Зб!$C$3:$E$42,3,0),0)</f>
        <v>1</v>
      </c>
      <c r="L15" s="27">
        <f t="shared" si="1"/>
        <v>855.29000000000008</v>
      </c>
      <c r="M15" s="49">
        <f>IF(L15=0,реглист!$C$88*2+2,E15+G15+I15+K15)</f>
        <v>24</v>
      </c>
      <c r="N15" s="49">
        <v>16</v>
      </c>
      <c r="O15" s="105"/>
      <c r="P15" s="105"/>
      <c r="Q15" s="105"/>
    </row>
    <row r="16" spans="1:17" x14ac:dyDescent="0.25">
      <c r="A16" s="37">
        <f t="shared" si="2"/>
        <v>13</v>
      </c>
      <c r="B16" s="28" t="str">
        <f>реглист!B17</f>
        <v>West Fishing</v>
      </c>
      <c r="C16" s="29" t="str">
        <f>реглист!C17</f>
        <v>Непомнящий Виктор</v>
      </c>
      <c r="D16" s="27">
        <f>IFERROR(VLOOKUP(C16,Т1За!$C$3:$D$42,2,0),0)</f>
        <v>639.80999999999995</v>
      </c>
      <c r="E16" s="27">
        <f>IFERROR(VLOOKUP(C16,Т1За!$C$3:$E$42,3,0),0)</f>
        <v>4</v>
      </c>
      <c r="F16" s="27">
        <f>IFERROR(VLOOKUP(C16,Т1Зб!$C$3:$D$42,2,0),0)</f>
        <v>0</v>
      </c>
      <c r="G16" s="27">
        <f>IFERROR(VLOOKUP(C16,Т1Зб!$C$3:$E$42,3,0),0)</f>
        <v>0</v>
      </c>
      <c r="H16" s="27">
        <f>IFERROR(VLOOKUP(C16,Т2За!$C$3:$D$42,2,0),0)</f>
        <v>0</v>
      </c>
      <c r="I16" s="27">
        <f>IFERROR(VLOOKUP(C16,Т2За!$C$3:$E$42,3,0),0)</f>
        <v>0</v>
      </c>
      <c r="J16" s="26">
        <f>IFERROR(VLOOKUP(C16,Т2Зб!$C$3:$D$42,2,0),0)</f>
        <v>478.76000000000005</v>
      </c>
      <c r="K16" s="26">
        <f>IFERROR(VLOOKUP(C16,Т2Зб!$C$3:$E$42,3,0),0)</f>
        <v>4</v>
      </c>
      <c r="L16" s="27">
        <f t="shared" si="1"/>
        <v>1118.57</v>
      </c>
      <c r="M16" s="49">
        <f>IF(L16=0,реглист!$C$88*2+2,E16+G16+I16+K16)</f>
        <v>8</v>
      </c>
      <c r="N16" s="119">
        <v>2</v>
      </c>
      <c r="O16" s="101">
        <f>L16+L17</f>
        <v>1442.57</v>
      </c>
      <c r="P16" s="104">
        <f>IF(O16=0,реглист!$C$88*4+4,M16+M17)</f>
        <v>37</v>
      </c>
      <c r="Q16" s="117">
        <f>IF(P16=реглист!$C$88*4+4,реглист!$C$88+1,RANK(P16,$P$4:$P$81,1))</f>
        <v>3</v>
      </c>
    </row>
    <row r="17" spans="1:17" x14ac:dyDescent="0.25">
      <c r="A17" s="37">
        <f t="shared" si="2"/>
        <v>14</v>
      </c>
      <c r="B17" s="28" t="str">
        <f>реглист!B18</f>
        <v>West Fishing</v>
      </c>
      <c r="C17" s="29" t="str">
        <f>реглист!C18</f>
        <v>Золотарь Андрей</v>
      </c>
      <c r="D17" s="27">
        <f>IFERROR(VLOOKUP(C17,Т1За!$C$3:$D$42,2,0),0)</f>
        <v>0</v>
      </c>
      <c r="E17" s="27">
        <f>IFERROR(VLOOKUP(C17,Т1За!$C$3:$E$42,3,0),0)</f>
        <v>0</v>
      </c>
      <c r="F17" s="27">
        <f>IFERROR(VLOOKUP(C17,Т1Зб!$C$3:$D$42,2,0),0)</f>
        <v>0</v>
      </c>
      <c r="G17" s="27">
        <f>IFERROR(VLOOKUP(C17,Т1Зб!$C$3:$E$42,3,0),0)</f>
        <v>23</v>
      </c>
      <c r="H17" s="27">
        <f>IFERROR(VLOOKUP(C17,Т2За!$C$3:$D$42,2,0),0)</f>
        <v>324</v>
      </c>
      <c r="I17" s="27">
        <f>IFERROR(VLOOKUP(C17,Т2За!$C$3:$E$42,3,0),0)</f>
        <v>6</v>
      </c>
      <c r="J17" s="26">
        <f>IFERROR(VLOOKUP(C17,Т2Зб!$C$3:$D$42,2,0),0)</f>
        <v>0</v>
      </c>
      <c r="K17" s="26">
        <f>IFERROR(VLOOKUP(C17,Т2Зб!$C$3:$E$42,3,0),0)</f>
        <v>0</v>
      </c>
      <c r="L17" s="27">
        <f t="shared" si="1"/>
        <v>324</v>
      </c>
      <c r="M17" s="49">
        <f>IF(L17=0,реглист!$C$88*2+2,E17+G17+I17+K17)</f>
        <v>29</v>
      </c>
      <c r="N17" s="49">
        <v>23</v>
      </c>
      <c r="O17" s="105"/>
      <c r="P17" s="105"/>
      <c r="Q17" s="118"/>
    </row>
    <row r="18" spans="1:17" x14ac:dyDescent="0.25">
      <c r="A18" s="37">
        <f t="shared" si="2"/>
        <v>15</v>
      </c>
      <c r="B18" s="28" t="str">
        <f>реглист!B19</f>
        <v>Dream Team</v>
      </c>
      <c r="C18" s="29" t="str">
        <f>реглист!C19</f>
        <v>Золотухин Александр</v>
      </c>
      <c r="D18" s="27">
        <f>IFERROR(VLOOKUP(C18,Т1За!$C$3:$D$42,2,0),0)</f>
        <v>0</v>
      </c>
      <c r="E18" s="27">
        <f>IFERROR(VLOOKUP(C18,Т1За!$C$3:$E$42,3,0),0)</f>
        <v>0</v>
      </c>
      <c r="F18" s="27">
        <f>IFERROR(VLOOKUP(C18,Т1Зб!$C$3:$D$42,2,0),0)</f>
        <v>0</v>
      </c>
      <c r="G18" s="27">
        <f>IFERROR(VLOOKUP(C18,Т1Зб!$C$3:$E$42,3,0),0)</f>
        <v>23</v>
      </c>
      <c r="H18" s="27">
        <f>IFERROR(VLOOKUP(C18,Т2За!$C$3:$D$42,2,0),0)</f>
        <v>0</v>
      </c>
      <c r="I18" s="27">
        <f>IFERROR(VLOOKUP(C18,Т2За!$C$3:$E$42,3,0),0)</f>
        <v>23</v>
      </c>
      <c r="J18" s="26">
        <f>IFERROR(VLOOKUP(C18,Т2Зб!$C$3:$D$42,2,0),0)</f>
        <v>0</v>
      </c>
      <c r="K18" s="26">
        <f>IFERROR(VLOOKUP(C18,Т2Зб!$C$3:$E$42,3,0),0)</f>
        <v>0</v>
      </c>
      <c r="L18" s="27">
        <f t="shared" si="1"/>
        <v>0</v>
      </c>
      <c r="M18" s="49">
        <f>IF(L18=0,реглист!$C$88*2+2,E18+G18+I18+K18)</f>
        <v>46</v>
      </c>
      <c r="N18" s="49">
        <v>45</v>
      </c>
      <c r="O18" s="101">
        <f>L18+L19</f>
        <v>616.41000000000008</v>
      </c>
      <c r="P18" s="104">
        <f>IF(O18=0,реглист!$C$88*4+4,M18+M19)</f>
        <v>61</v>
      </c>
      <c r="Q18" s="104">
        <f>IF(P18=реглист!$C$88*4+4,реглист!$C$88+1,RANK(P18,$P$4:$P$81,1))</f>
        <v>15</v>
      </c>
    </row>
    <row r="19" spans="1:17" x14ac:dyDescent="0.25">
      <c r="A19" s="37">
        <f t="shared" si="2"/>
        <v>16</v>
      </c>
      <c r="B19" s="28" t="str">
        <f>реглист!B20</f>
        <v>Dream Team</v>
      </c>
      <c r="C19" s="29" t="str">
        <f>реглист!C20</f>
        <v>Тысевич Сергей</v>
      </c>
      <c r="D19" s="27">
        <f>IFERROR(VLOOKUP(C19,Т1За!$C$3:$D$42,2,0),0)</f>
        <v>324</v>
      </c>
      <c r="E19" s="27">
        <f>IFERROR(VLOOKUP(C19,Т1За!$C$3:$E$42,3,0),0)</f>
        <v>7</v>
      </c>
      <c r="F19" s="27">
        <f>IFERROR(VLOOKUP(C19,Т1Зб!$C$3:$D$42,2,0),0)</f>
        <v>0</v>
      </c>
      <c r="G19" s="27">
        <f>IFERROR(VLOOKUP(C19,Т1Зб!$C$3:$E$42,3,0),0)</f>
        <v>0</v>
      </c>
      <c r="H19" s="27">
        <f>IFERROR(VLOOKUP(C19,Т2За!$C$3:$D$42,2,0),0)</f>
        <v>0</v>
      </c>
      <c r="I19" s="27">
        <f>IFERROR(VLOOKUP(C19,Т2За!$C$3:$E$42,3,0),0)</f>
        <v>0</v>
      </c>
      <c r="J19" s="26">
        <f>IFERROR(VLOOKUP(C19,Т2Зб!$C$3:$D$42,2,0),0)</f>
        <v>292.41000000000003</v>
      </c>
      <c r="K19" s="26">
        <f>IFERROR(VLOOKUP(C19,Т2Зб!$C$3:$E$42,3,0),0)</f>
        <v>8</v>
      </c>
      <c r="L19" s="27">
        <f t="shared" si="1"/>
        <v>616.41000000000008</v>
      </c>
      <c r="M19" s="49">
        <f>IF(L19=0,реглист!$C$88*2+2,E19+G19+I19+K19)</f>
        <v>15</v>
      </c>
      <c r="N19" s="49">
        <v>10</v>
      </c>
      <c r="O19" s="105"/>
      <c r="P19" s="105"/>
      <c r="Q19" s="105"/>
    </row>
    <row r="20" spans="1:17" x14ac:dyDescent="0.25">
      <c r="A20" s="37">
        <f t="shared" si="2"/>
        <v>17</v>
      </c>
      <c r="B20" s="28" t="str">
        <f>реглист!B21</f>
        <v>Bona Кобрин</v>
      </c>
      <c r="C20" s="29" t="str">
        <f>реглист!C21</f>
        <v>Марковский Максим</v>
      </c>
      <c r="D20" s="27">
        <f>IFERROR(VLOOKUP(C20,Т1За!$C$3:$D$42,2,0),0)</f>
        <v>0</v>
      </c>
      <c r="E20" s="27">
        <f>IFERROR(VLOOKUP(C20,Т1За!$C$3:$E$42,3,0),0)</f>
        <v>23</v>
      </c>
      <c r="F20" s="27">
        <f>IFERROR(VLOOKUP(C20,Т1Зб!$C$3:$D$42,2,0),0)</f>
        <v>0</v>
      </c>
      <c r="G20" s="27">
        <f>IFERROR(VLOOKUP(C20,Т1Зб!$C$3:$E$42,3,0),0)</f>
        <v>0</v>
      </c>
      <c r="H20" s="27">
        <f>IFERROR(VLOOKUP(C20,Т2За!$C$3:$D$42,2,0),0)</f>
        <v>0</v>
      </c>
      <c r="I20" s="27">
        <f>IFERROR(VLOOKUP(C20,Т2За!$C$3:$E$42,3,0),0)</f>
        <v>0</v>
      </c>
      <c r="J20" s="26">
        <f>IFERROR(VLOOKUP(C20,Т2Зб!$C$3:$D$42,2,0),0)</f>
        <v>0</v>
      </c>
      <c r="K20" s="26">
        <f>IFERROR(VLOOKUP(C20,Т2Зб!$C$3:$E$42,3,0),0)</f>
        <v>23</v>
      </c>
      <c r="L20" s="27">
        <f t="shared" si="1"/>
        <v>0</v>
      </c>
      <c r="M20" s="49">
        <f>IF(L20=0,реглист!$C$88*2+2,E20+G20+I20+K20)</f>
        <v>46</v>
      </c>
      <c r="N20" s="49">
        <v>45</v>
      </c>
      <c r="O20" s="101">
        <f>L20+L21</f>
        <v>1949.3425000000002</v>
      </c>
      <c r="P20" s="104">
        <f>IF(O20=0,реглист!$C$88*4+4,M20+M21)</f>
        <v>50</v>
      </c>
      <c r="Q20" s="104">
        <f>IF(P20=реглист!$C$88*4+4,реглист!$C$88+1,RANK(P20,$P$4:$P$81,1))</f>
        <v>10</v>
      </c>
    </row>
    <row r="21" spans="1:17" x14ac:dyDescent="0.25">
      <c r="A21" s="37">
        <f t="shared" si="2"/>
        <v>18</v>
      </c>
      <c r="B21" s="28" t="str">
        <f>реглист!B22</f>
        <v>Bona Кобрин</v>
      </c>
      <c r="C21" s="29" t="str">
        <f>реглист!C22</f>
        <v>Барташук Александр</v>
      </c>
      <c r="D21" s="27">
        <f>IFERROR(VLOOKUP(C21,Т1За!$C$3:$D$42,2,0),0)</f>
        <v>0</v>
      </c>
      <c r="E21" s="27">
        <f>IFERROR(VLOOKUP(C21,Т1За!$C$3:$E$42,3,0),0)</f>
        <v>0</v>
      </c>
      <c r="F21" s="27">
        <f>IFERROR(VLOOKUP(C21,Т1Зб!$C$3:$D$42,2,0),0)</f>
        <v>944.45</v>
      </c>
      <c r="G21" s="27">
        <f>IFERROR(VLOOKUP(C21,Т1Зб!$C$3:$E$42,3,0),0)</f>
        <v>2</v>
      </c>
      <c r="H21" s="27">
        <f>IFERROR(VLOOKUP(C21,Т2За!$C$3:$D$42,2,0),0)</f>
        <v>1004.8925</v>
      </c>
      <c r="I21" s="27">
        <f>IFERROR(VLOOKUP(C21,Т2За!$C$3:$E$42,3,0),0)</f>
        <v>2</v>
      </c>
      <c r="J21" s="26">
        <f>IFERROR(VLOOKUP(C21,Т2Зб!$C$3:$D$42,2,0),0)</f>
        <v>0</v>
      </c>
      <c r="K21" s="26">
        <f>IFERROR(VLOOKUP(C21,Т2Зб!$C$3:$E$42,3,0),0)</f>
        <v>0</v>
      </c>
      <c r="L21" s="27">
        <f t="shared" si="1"/>
        <v>1949.3425000000002</v>
      </c>
      <c r="M21" s="49">
        <f>IF(L21=0,реглист!$C$88*2+2,E21+G21+I21+K21)</f>
        <v>4</v>
      </c>
      <c r="N21" s="119">
        <v>1</v>
      </c>
      <c r="O21" s="105"/>
      <c r="P21" s="105"/>
      <c r="Q21" s="105"/>
    </row>
    <row r="22" spans="1:17" x14ac:dyDescent="0.25">
      <c r="A22" s="37">
        <f t="shared" si="2"/>
        <v>19</v>
      </c>
      <c r="B22" s="28" t="str">
        <f>реглист!B23</f>
        <v>Фарватер</v>
      </c>
      <c r="C22" s="29" t="str">
        <f>реглист!C23</f>
        <v>Цыганок Михаил</v>
      </c>
      <c r="D22" s="27">
        <f>IFERROR(VLOOKUP(C22,Т1За!$C$3:$D$42,2,0),0)</f>
        <v>0</v>
      </c>
      <c r="E22" s="27">
        <f>IFERROR(VLOOKUP(C22,Т1За!$C$3:$E$42,3,0),0)</f>
        <v>0</v>
      </c>
      <c r="F22" s="27">
        <f>IFERROR(VLOOKUP(C22,Т1Зб!$C$3:$D$42,2,0),0)</f>
        <v>256</v>
      </c>
      <c r="G22" s="27">
        <f>IFERROR(VLOOKUP(C22,Т1Зб!$C$3:$E$42,3,0),0)</f>
        <v>7</v>
      </c>
      <c r="H22" s="27">
        <f>IFERROR(VLOOKUP(C22,Т2За!$C$3:$D$42,2,0),0)</f>
        <v>0</v>
      </c>
      <c r="I22" s="27">
        <f>IFERROR(VLOOKUP(C22,Т2За!$C$3:$E$42,3,0),0)</f>
        <v>23</v>
      </c>
      <c r="J22" s="26">
        <f>IFERROR(VLOOKUP(C22,Т2Зб!$C$3:$D$42,2,0),0)</f>
        <v>0</v>
      </c>
      <c r="K22" s="26">
        <f>IFERROR(VLOOKUP(C22,Т2Зб!$C$3:$E$42,3,0),0)</f>
        <v>0</v>
      </c>
      <c r="L22" s="27">
        <f t="shared" si="1"/>
        <v>256</v>
      </c>
      <c r="M22" s="49">
        <f>IF(L22=0,реглист!$C$88*2+2,E22+G22+I22+K22)</f>
        <v>30</v>
      </c>
      <c r="N22" s="49">
        <v>25</v>
      </c>
      <c r="O22" s="101">
        <f t="shared" ref="O22:O28" si="3">L22+L23</f>
        <v>395.24</v>
      </c>
      <c r="P22" s="104">
        <f>IF(O22=0,реглист!$C$88*4+4,M22+M23)</f>
        <v>68</v>
      </c>
      <c r="Q22" s="104">
        <f>IF(P22=реглист!$C$88*4+4,реглист!$C$88+1,RANK(P22,$P$4:$P$81,1))</f>
        <v>16</v>
      </c>
    </row>
    <row r="23" spans="1:17" x14ac:dyDescent="0.25">
      <c r="A23" s="37">
        <f t="shared" si="2"/>
        <v>20</v>
      </c>
      <c r="B23" s="28" t="str">
        <f>реглист!B24</f>
        <v>Фарватер</v>
      </c>
      <c r="C23" s="29" t="str">
        <f>реглист!C24</f>
        <v xml:space="preserve">Попельский Максим </v>
      </c>
      <c r="D23" s="27">
        <f>IFERROR(VLOOKUP(C23,Т1За!$C$3:$D$42,2,0),0)</f>
        <v>0</v>
      </c>
      <c r="E23" s="27">
        <f>IFERROR(VLOOKUP(C23,Т1За!$C$3:$E$42,3,0),0)</f>
        <v>23</v>
      </c>
      <c r="F23" s="27">
        <f>IFERROR(VLOOKUP(C23,Т1Зб!$C$3:$D$42,2,0),0)</f>
        <v>0</v>
      </c>
      <c r="G23" s="27">
        <f>IFERROR(VLOOKUP(C23,Т1Зб!$C$3:$E$42,3,0),0)</f>
        <v>0</v>
      </c>
      <c r="H23" s="27">
        <f>IFERROR(VLOOKUP(C23,Т2За!$C$3:$D$42,2,0),0)</f>
        <v>0</v>
      </c>
      <c r="I23" s="27">
        <f>IFERROR(VLOOKUP(C23,Т2За!$C$3:$E$42,3,0),0)</f>
        <v>0</v>
      </c>
      <c r="J23" s="26">
        <f>IFERROR(VLOOKUP(C23,Т2Зб!$C$3:$D$42,2,0),0)</f>
        <v>139.24</v>
      </c>
      <c r="K23" s="26">
        <f>IFERROR(VLOOKUP(C23,Т2Зб!$C$3:$E$42,3,0),0)</f>
        <v>15</v>
      </c>
      <c r="L23" s="27">
        <f t="shared" si="1"/>
        <v>139.24</v>
      </c>
      <c r="M23" s="49">
        <f>IF(L23=0,реглист!$C$88*2+2,E23+G23+I23+K23)</f>
        <v>38</v>
      </c>
      <c r="N23" s="49">
        <v>33</v>
      </c>
      <c r="O23" s="105"/>
      <c r="P23" s="105"/>
      <c r="Q23" s="105"/>
    </row>
    <row r="24" spans="1:17" x14ac:dyDescent="0.25">
      <c r="A24" s="37">
        <f t="shared" si="2"/>
        <v>21</v>
      </c>
      <c r="B24" s="28" t="str">
        <f>реглист!B25</f>
        <v>XULi-ULi</v>
      </c>
      <c r="C24" s="29" t="str">
        <f>реглист!C25</f>
        <v>Дубровский Вадим</v>
      </c>
      <c r="D24" s="27">
        <f>IFERROR(VLOOKUP(C24,Т1За!$C$3:$D$42,2,0),0)</f>
        <v>0</v>
      </c>
      <c r="E24" s="27">
        <f>IFERROR(VLOOKUP(C24,Т1За!$C$3:$E$42,3,0),0)</f>
        <v>0</v>
      </c>
      <c r="F24" s="27">
        <f>IFERROR(VLOOKUP(C24,Т1Зб!$C$3:$D$42,2,0),0)</f>
        <v>71.402499999999989</v>
      </c>
      <c r="G24" s="27">
        <f>IFERROR(VLOOKUP(C24,Т1Зб!$C$3:$E$42,3,0),0)</f>
        <v>10</v>
      </c>
      <c r="H24" s="27">
        <f>IFERROR(VLOOKUP(C24,Т2За!$C$3:$D$42,2,0),0)</f>
        <v>686.56999999999994</v>
      </c>
      <c r="I24" s="27">
        <f>IFERROR(VLOOKUP(C24,Т2За!$C$3:$E$42,3,0),0)</f>
        <v>3</v>
      </c>
      <c r="J24" s="26">
        <f>IFERROR(VLOOKUP(C24,Т2Зб!$C$3:$D$42,2,0),0)</f>
        <v>0</v>
      </c>
      <c r="K24" s="26">
        <f>IFERROR(VLOOKUP(C24,Т2Зб!$C$3:$E$42,3,0),0)</f>
        <v>0</v>
      </c>
      <c r="L24" s="27">
        <f t="shared" si="1"/>
        <v>757.97249999999997</v>
      </c>
      <c r="M24" s="49">
        <f>IF(L24=0,реглист!$C$88*2+2,E24+G24+I24+K24)</f>
        <v>13</v>
      </c>
      <c r="N24" s="49">
        <v>7</v>
      </c>
      <c r="O24" s="101">
        <f t="shared" si="3"/>
        <v>975.53499999999997</v>
      </c>
      <c r="P24" s="104">
        <f>IF(O24=0,реглист!$C$88*4+4,M24+M25)</f>
        <v>47</v>
      </c>
      <c r="Q24" s="104">
        <f>IF(P24=реглист!$C$88*4+4,реглист!$C$88+1,RANK(P24,$P$4:$P$81,1))</f>
        <v>8</v>
      </c>
    </row>
    <row r="25" spans="1:17" x14ac:dyDescent="0.25">
      <c r="A25" s="37">
        <f t="shared" si="2"/>
        <v>22</v>
      </c>
      <c r="B25" s="28" t="str">
        <f>реглист!B26</f>
        <v>XULi-ULi</v>
      </c>
      <c r="C25" s="29" t="str">
        <f>реглист!C26</f>
        <v>Лавренчук Станислав</v>
      </c>
      <c r="D25" s="27">
        <f>IFERROR(VLOOKUP(C25,Т1За!$C$3:$D$42,2,0),0)</f>
        <v>0</v>
      </c>
      <c r="E25" s="27">
        <f>IFERROR(VLOOKUP(C25,Т1За!$C$3:$E$42,3,0),0)</f>
        <v>23</v>
      </c>
      <c r="F25" s="27">
        <f>IFERROR(VLOOKUP(C25,Т1Зб!$C$3:$D$42,2,0),0)</f>
        <v>0</v>
      </c>
      <c r="G25" s="27">
        <f>IFERROR(VLOOKUP(C25,Т1Зб!$C$3:$E$42,3,0),0)</f>
        <v>0</v>
      </c>
      <c r="H25" s="27">
        <f>IFERROR(VLOOKUP(C25,Т2За!$C$3:$D$42,2,0),0)</f>
        <v>0</v>
      </c>
      <c r="I25" s="27">
        <f>IFERROR(VLOOKUP(C25,Т2За!$C$3:$E$42,3,0),0)</f>
        <v>0</v>
      </c>
      <c r="J25" s="26">
        <f>IFERROR(VLOOKUP(C25,Т2Зб!$C$3:$D$42,2,0),0)</f>
        <v>217.5625</v>
      </c>
      <c r="K25" s="26">
        <f>IFERROR(VLOOKUP(C25,Т2Зб!$C$3:$E$42,3,0),0)</f>
        <v>11</v>
      </c>
      <c r="L25" s="27">
        <f t="shared" si="1"/>
        <v>217.5625</v>
      </c>
      <c r="M25" s="49">
        <f>IF(L25=0,реглист!$C$88*2+2,E25+G25+I25+K25)</f>
        <v>34</v>
      </c>
      <c r="N25" s="49">
        <v>30</v>
      </c>
      <c r="O25" s="105"/>
      <c r="P25" s="105"/>
      <c r="Q25" s="105"/>
    </row>
    <row r="26" spans="1:17" x14ac:dyDescent="0.25">
      <c r="A26" s="37">
        <f t="shared" si="2"/>
        <v>23</v>
      </c>
      <c r="B26" s="28" t="str">
        <f>реглист!B27</f>
        <v>Fanatik Belarus</v>
      </c>
      <c r="C26" s="29" t="str">
        <f>реглист!C27</f>
        <v>Янкович Сергей</v>
      </c>
      <c r="D26" s="27">
        <f>IFERROR(VLOOKUP(C26,Т1За!$C$3:$D$42,2,0),0)</f>
        <v>0</v>
      </c>
      <c r="E26" s="27">
        <f>IFERROR(VLOOKUP(C26,Т1За!$C$3:$E$42,3,0),0)</f>
        <v>0</v>
      </c>
      <c r="F26" s="27">
        <f>IFERROR(VLOOKUP(C26,Т1Зб!$C$3:$D$42,2,0),0)</f>
        <v>1249.8625000000002</v>
      </c>
      <c r="G26" s="27">
        <f>IFERROR(VLOOKUP(C26,Т1Зб!$C$3:$E$42,3,0),0)</f>
        <v>1</v>
      </c>
      <c r="H26" s="27">
        <f>IFERROR(VLOOKUP(C26,Т2За!$C$3:$D$42,2,0),0)</f>
        <v>182.25</v>
      </c>
      <c r="I26" s="27">
        <f>IFERROR(VLOOKUP(C26,Т2За!$C$3:$E$42,3,0),0)</f>
        <v>9</v>
      </c>
      <c r="J26" s="26">
        <f>IFERROR(VLOOKUP(C26,Т2Зб!$C$3:$D$42,2,0),0)</f>
        <v>0</v>
      </c>
      <c r="K26" s="26">
        <f>IFERROR(VLOOKUP(C26,Т2Зб!$C$3:$E$42,3,0),0)</f>
        <v>0</v>
      </c>
      <c r="L26" s="27">
        <f t="shared" si="1"/>
        <v>1432.1125000000002</v>
      </c>
      <c r="M26" s="49">
        <f>IF(L26=0,реглист!$C$88*2+2,E26+G26+I26+K26)</f>
        <v>10</v>
      </c>
      <c r="N26" s="49">
        <v>6</v>
      </c>
      <c r="O26" s="101">
        <f t="shared" si="3"/>
        <v>1432.1125000000002</v>
      </c>
      <c r="P26" s="104">
        <f>IF(O26=0,реглист!$C$88*4+4,M26+M27)</f>
        <v>56</v>
      </c>
      <c r="Q26" s="104">
        <f>IF(P26=реглист!$C$88*4+4,реглист!$C$88+1,RANK(P26,$P$4:$P$81,1))</f>
        <v>12</v>
      </c>
    </row>
    <row r="27" spans="1:17" x14ac:dyDescent="0.25">
      <c r="A27" s="37">
        <f t="shared" si="2"/>
        <v>24</v>
      </c>
      <c r="B27" s="28" t="str">
        <f>реглист!B28</f>
        <v>Fanatik Belarus</v>
      </c>
      <c r="C27" s="29" t="str">
        <f>реглист!C28</f>
        <v>Шевчук Дмитрий</v>
      </c>
      <c r="D27" s="27">
        <f>IFERROR(VLOOKUP(C27,Т1За!$C$3:$D$42,2,0),0)</f>
        <v>0</v>
      </c>
      <c r="E27" s="27">
        <f>IFERROR(VLOOKUP(C27,Т1За!$C$3:$E$42,3,0),0)</f>
        <v>23</v>
      </c>
      <c r="F27" s="27">
        <f>IFERROR(VLOOKUP(C27,Т1Зб!$C$3:$D$42,2,0),0)</f>
        <v>0</v>
      </c>
      <c r="G27" s="27">
        <f>IFERROR(VLOOKUP(C27,Т1Зб!$C$3:$E$42,3,0),0)</f>
        <v>0</v>
      </c>
      <c r="H27" s="27">
        <f>IFERROR(VLOOKUP(C27,Т2За!$C$3:$D$42,2,0),0)</f>
        <v>0</v>
      </c>
      <c r="I27" s="27">
        <f>IFERROR(VLOOKUP(C27,Т2За!$C$3:$E$42,3,0),0)</f>
        <v>0</v>
      </c>
      <c r="J27" s="26">
        <f>IFERROR(VLOOKUP(C27,Т2Зб!$C$3:$D$42,2,0),0)</f>
        <v>0</v>
      </c>
      <c r="K27" s="26">
        <f>IFERROR(VLOOKUP(C27,Т2Зб!$C$3:$E$42,3,0),0)</f>
        <v>23</v>
      </c>
      <c r="L27" s="27">
        <f t="shared" si="1"/>
        <v>0</v>
      </c>
      <c r="M27" s="49">
        <f>IF(L27=0,реглист!$C$88*2+2,E27+G27+I27+K27)</f>
        <v>46</v>
      </c>
      <c r="N27" s="49">
        <v>45</v>
      </c>
      <c r="O27" s="105"/>
      <c r="P27" s="105"/>
      <c r="Q27" s="105"/>
    </row>
    <row r="28" spans="1:17" x14ac:dyDescent="0.25">
      <c r="A28" s="37">
        <f t="shared" si="2"/>
        <v>25</v>
      </c>
      <c r="B28" s="28" t="str">
        <f>реглист!B29</f>
        <v>FISHINGSTOCK BELARUS</v>
      </c>
      <c r="C28" s="29" t="str">
        <f>реглист!C29</f>
        <v>Лунякин Олег</v>
      </c>
      <c r="D28" s="27">
        <f>IFERROR(VLOOKUP(C28,Т1За!$C$3:$D$42,2,0),0)</f>
        <v>0</v>
      </c>
      <c r="E28" s="27">
        <f>IFERROR(VLOOKUP(C28,Т1За!$C$3:$E$42,3,0),0)</f>
        <v>23</v>
      </c>
      <c r="F28" s="27">
        <f>IFERROR(VLOOKUP(C28,Т1Зб!$C$3:$D$42,2,0),0)</f>
        <v>0</v>
      </c>
      <c r="G28" s="27">
        <f>IFERROR(VLOOKUP(C28,Т1Зб!$C$3:$E$42,3,0),0)</f>
        <v>0</v>
      </c>
      <c r="H28" s="27">
        <f>IFERROR(VLOOKUP(C28,Т2За!$C$3:$D$42,2,0),0)</f>
        <v>0</v>
      </c>
      <c r="I28" s="27">
        <f>IFERROR(VLOOKUP(C28,Т2За!$C$3:$E$42,3,0),0)</f>
        <v>0</v>
      </c>
      <c r="J28" s="26">
        <f>IFERROR(VLOOKUP(C28,Т2Зб!$C$3:$D$42,2,0),0)</f>
        <v>0</v>
      </c>
      <c r="K28" s="26">
        <f>IFERROR(VLOOKUP(C28,Т2Зб!$C$3:$E$42,3,0),0)</f>
        <v>23</v>
      </c>
      <c r="L28" s="27">
        <f t="shared" si="1"/>
        <v>0</v>
      </c>
      <c r="M28" s="49">
        <f>IF(L28=0,реглист!$C$88*2+2,E28+G28+I28+K28)</f>
        <v>46</v>
      </c>
      <c r="N28" s="49">
        <v>45</v>
      </c>
      <c r="O28" s="101">
        <f t="shared" si="3"/>
        <v>0</v>
      </c>
      <c r="P28" s="104">
        <f>IF(O28=0,реглист!$C$88*4+4,M28+M29)</f>
        <v>92</v>
      </c>
      <c r="Q28" s="104">
        <f>IF(P28=реглист!$C$88*4+4,реглист!$C$88+1,RANK(P28,$P$4:$P$81,1))</f>
        <v>23</v>
      </c>
    </row>
    <row r="29" spans="1:17" x14ac:dyDescent="0.25">
      <c r="A29" s="37">
        <f t="shared" si="2"/>
        <v>26</v>
      </c>
      <c r="B29" s="28" t="str">
        <f>реглист!B30</f>
        <v>FISHINGSTOCK BELARUS</v>
      </c>
      <c r="C29" s="29" t="str">
        <f>реглист!C30</f>
        <v>Бобриков Алексей</v>
      </c>
      <c r="D29" s="27">
        <f>IFERROR(VLOOKUP(C29,Т1За!$C$3:$D$42,2,0),0)</f>
        <v>0</v>
      </c>
      <c r="E29" s="27">
        <f>IFERROR(VLOOKUP(C29,Т1За!$C$3:$E$42,3,0),0)</f>
        <v>0</v>
      </c>
      <c r="F29" s="27">
        <f>IFERROR(VLOOKUP(C29,Т1Зб!$C$3:$D$42,2,0),0)</f>
        <v>0</v>
      </c>
      <c r="G29" s="27">
        <f>IFERROR(VLOOKUP(C29,Т1Зб!$C$3:$E$42,3,0),0)</f>
        <v>23</v>
      </c>
      <c r="H29" s="27">
        <f>IFERROR(VLOOKUP(C29,Т2За!$C$3:$D$42,2,0),0)</f>
        <v>0</v>
      </c>
      <c r="I29" s="27">
        <f>IFERROR(VLOOKUP(C29,Т2За!$C$3:$E$42,3,0),0)</f>
        <v>23</v>
      </c>
      <c r="J29" s="26">
        <f>IFERROR(VLOOKUP(C29,Т2Зб!$C$3:$D$42,2,0),0)</f>
        <v>0</v>
      </c>
      <c r="K29" s="26">
        <f>IFERROR(VLOOKUP(C29,Т2Зб!$C$3:$E$42,3,0),0)</f>
        <v>0</v>
      </c>
      <c r="L29" s="27">
        <f t="shared" si="1"/>
        <v>0</v>
      </c>
      <c r="M29" s="49">
        <f>IF(L29=0,реглист!$C$88*2+2,E29+G29+I29+K29)</f>
        <v>46</v>
      </c>
      <c r="N29" s="49">
        <v>45</v>
      </c>
      <c r="O29" s="105"/>
      <c r="P29" s="105"/>
      <c r="Q29" s="105"/>
    </row>
    <row r="30" spans="1:17" x14ac:dyDescent="0.25">
      <c r="A30" s="37">
        <f t="shared" si="2"/>
        <v>27</v>
      </c>
      <c r="B30" s="28" t="str">
        <f>реглист!B31</f>
        <v>Против Течениия</v>
      </c>
      <c r="C30" s="29" t="str">
        <f>реглист!C31</f>
        <v>Ананич Геннадий</v>
      </c>
      <c r="D30" s="27">
        <f>IFERROR(VLOOKUP(C30,Т1За!$C$3:$D$42,2,0),0)</f>
        <v>0</v>
      </c>
      <c r="E30" s="27">
        <f>IFERROR(VLOOKUP(C30,Т1За!$C$3:$E$42,3,0),0)</f>
        <v>0</v>
      </c>
      <c r="F30" s="27">
        <f>IFERROR(VLOOKUP(C30,Т1Зб!$C$3:$D$42,2,0),0)</f>
        <v>0</v>
      </c>
      <c r="G30" s="27">
        <f>IFERROR(VLOOKUP(C30,Т1Зб!$C$3:$E$42,3,0),0)</f>
        <v>23</v>
      </c>
      <c r="H30" s="27">
        <f>IFERROR(VLOOKUP(C30,Т2За!$C$3:$D$42,2,0),0)</f>
        <v>0</v>
      </c>
      <c r="I30" s="27">
        <f>IFERROR(VLOOKUP(C30,Т2За!$C$3:$E$42,3,0),0)</f>
        <v>23</v>
      </c>
      <c r="J30" s="26">
        <f>IFERROR(VLOOKUP(C30,Т2Зб!$C$3:$D$42,2,0),0)</f>
        <v>0</v>
      </c>
      <c r="K30" s="26">
        <f>IFERROR(VLOOKUP(C30,Т2Зб!$C$3:$E$42,3,0),0)</f>
        <v>0</v>
      </c>
      <c r="L30" s="27">
        <f t="shared" si="1"/>
        <v>0</v>
      </c>
      <c r="M30" s="49">
        <f>IF(L30=0,реглист!$C$88*2+2,E30+G30+I30+K30)</f>
        <v>46</v>
      </c>
      <c r="N30" s="49">
        <v>45</v>
      </c>
      <c r="O30" s="101">
        <f>L30+L31</f>
        <v>278.89</v>
      </c>
      <c r="P30" s="104">
        <f>IF(O30=0,реглист!$C$88*4+4,M30+M31)</f>
        <v>78</v>
      </c>
      <c r="Q30" s="104">
        <f>IF(P30=реглист!$C$88*4+4,реглист!$C$88+1,RANK(P30,$P$4:$P$81,1))</f>
        <v>19</v>
      </c>
    </row>
    <row r="31" spans="1:17" x14ac:dyDescent="0.25">
      <c r="A31" s="37">
        <f t="shared" si="2"/>
        <v>28</v>
      </c>
      <c r="B31" s="28" t="str">
        <f>реглист!B32</f>
        <v>Против Течениия</v>
      </c>
      <c r="C31" s="29" t="str">
        <f>реглист!C32</f>
        <v>Кириенко Кирилл</v>
      </c>
      <c r="D31" s="27">
        <f>IFERROR(VLOOKUP(C31,Т1За!$C$3:$D$42,2,0),0)</f>
        <v>0</v>
      </c>
      <c r="E31" s="27">
        <f>IFERROR(VLOOKUP(C31,Т1За!$C$3:$E$42,3,0),0)</f>
        <v>23</v>
      </c>
      <c r="F31" s="27">
        <f>IFERROR(VLOOKUP(C31,Т1Зб!$C$3:$D$42,2,0),0)</f>
        <v>0</v>
      </c>
      <c r="G31" s="27">
        <f>IFERROR(VLOOKUP(C31,Т1Зб!$C$3:$E$42,3,0),0)</f>
        <v>0</v>
      </c>
      <c r="H31" s="27">
        <f>IFERROR(VLOOKUP(C31,Т2За!$C$3:$D$42,2,0),0)</f>
        <v>0</v>
      </c>
      <c r="I31" s="27">
        <f>IFERROR(VLOOKUP(C31,Т2За!$C$3:$E$42,3,0),0)</f>
        <v>0</v>
      </c>
      <c r="J31" s="26">
        <f>IFERROR(VLOOKUP(C31,Т2Зб!$C$3:$D$42,2,0),0)</f>
        <v>278.89</v>
      </c>
      <c r="K31" s="26">
        <f>IFERROR(VLOOKUP(C31,Т2Зб!$C$3:$E$42,3,0),0)</f>
        <v>9</v>
      </c>
      <c r="L31" s="27">
        <f t="shared" si="1"/>
        <v>278.89</v>
      </c>
      <c r="M31" s="49">
        <f>IF(L31=0,реглист!$C$88*2+2,E31+G31+I31+K31)</f>
        <v>32</v>
      </c>
      <c r="N31" s="49">
        <v>29</v>
      </c>
      <c r="O31" s="105"/>
      <c r="P31" s="105"/>
      <c r="Q31" s="105"/>
    </row>
    <row r="32" spans="1:17" x14ac:dyDescent="0.25">
      <c r="A32" s="37">
        <f t="shared" si="2"/>
        <v>29</v>
      </c>
      <c r="B32" s="28" t="str">
        <f>реглист!B33</f>
        <v>Bait Breath Team</v>
      </c>
      <c r="C32" s="29" t="str">
        <f>реглист!C33</f>
        <v>Бахур Александр</v>
      </c>
      <c r="D32" s="27">
        <f>IFERROR(VLOOKUP(C32,Т1За!$C$3:$D$42,2,0),0)</f>
        <v>0</v>
      </c>
      <c r="E32" s="27">
        <f>IFERROR(VLOOKUP(C32,Т1За!$C$3:$E$42,3,0),0)</f>
        <v>0</v>
      </c>
      <c r="F32" s="27">
        <f>IFERROR(VLOOKUP(C32,Т1Зб!$C$3:$D$42,2,0),0)</f>
        <v>0</v>
      </c>
      <c r="G32" s="27">
        <f>IFERROR(VLOOKUP(C32,Т1Зб!$C$3:$E$42,3,0),0)</f>
        <v>23</v>
      </c>
      <c r="H32" s="27">
        <f>IFERROR(VLOOKUP(C32,Т2За!$C$3:$D$42,2,0),0)</f>
        <v>210.25</v>
      </c>
      <c r="I32" s="27">
        <f>IFERROR(VLOOKUP(C32,Т2За!$C$3:$E$42,3,0),0)</f>
        <v>8</v>
      </c>
      <c r="J32" s="26">
        <f>IFERROR(VLOOKUP(C32,Т2Зб!$C$3:$D$42,2,0),0)</f>
        <v>0</v>
      </c>
      <c r="K32" s="26">
        <f>IFERROR(VLOOKUP(C32,Т2Зб!$C$3:$E$42,3,0),0)</f>
        <v>0</v>
      </c>
      <c r="L32" s="27">
        <f t="shared" si="1"/>
        <v>210.25</v>
      </c>
      <c r="M32" s="49">
        <f>IF(L32=0,реглист!$C$88*2+2,E32+G32+I32+K32)</f>
        <v>31</v>
      </c>
      <c r="N32" s="49">
        <v>28</v>
      </c>
      <c r="O32" s="101">
        <f t="shared" ref="O32" si="4">L32+L33</f>
        <v>681.14</v>
      </c>
      <c r="P32" s="104">
        <f>IF(O32=0,реглист!$C$88*4+4,M32+M33)</f>
        <v>59</v>
      </c>
      <c r="Q32" s="104">
        <f>IF(P32=реглист!$C$88*4+4,реглист!$C$88+1,RANK(P32,$P$4:$P$81,1))</f>
        <v>14</v>
      </c>
    </row>
    <row r="33" spans="1:17" x14ac:dyDescent="0.25">
      <c r="A33" s="37">
        <f t="shared" si="2"/>
        <v>30</v>
      </c>
      <c r="B33" s="28" t="str">
        <f>реглист!B34</f>
        <v>Bait Breath Team</v>
      </c>
      <c r="C33" s="29" t="str">
        <f>реглист!C34</f>
        <v>Зубко Сергей</v>
      </c>
      <c r="D33" s="27">
        <f>IFERROR(VLOOKUP(C33,Т1За!$C$3:$D$42,2,0),0)</f>
        <v>0</v>
      </c>
      <c r="E33" s="27">
        <f>IFERROR(VLOOKUP(C33,Т1За!$C$3:$E$42,3,0),0)</f>
        <v>23</v>
      </c>
      <c r="F33" s="27">
        <f>IFERROR(VLOOKUP(C33,Т1Зб!$C$3:$D$42,2,0),0)</f>
        <v>0</v>
      </c>
      <c r="G33" s="27">
        <f>IFERROR(VLOOKUP(C33,Т1Зб!$C$3:$E$42,3,0),0)</f>
        <v>0</v>
      </c>
      <c r="H33" s="27">
        <f>IFERROR(VLOOKUP(C33,Т2За!$C$3:$D$42,2,0),0)</f>
        <v>0</v>
      </c>
      <c r="I33" s="27">
        <f>IFERROR(VLOOKUP(C33,Т2За!$C$3:$E$42,3,0),0)</f>
        <v>0</v>
      </c>
      <c r="J33" s="26">
        <f>IFERROR(VLOOKUP(C33,Т2Зб!$C$3:$D$42,2,0),0)</f>
        <v>470.89</v>
      </c>
      <c r="K33" s="26">
        <f>IFERROR(VLOOKUP(C33,Т2Зб!$C$3:$E$42,3,0),0)</f>
        <v>5</v>
      </c>
      <c r="L33" s="27">
        <f t="shared" si="1"/>
        <v>470.89</v>
      </c>
      <c r="M33" s="49">
        <f>IF(L33=0,реглист!$C$88*2+2,E33+G33+I33+K33)</f>
        <v>28</v>
      </c>
      <c r="N33" s="49">
        <v>21</v>
      </c>
      <c r="O33" s="105"/>
      <c r="P33" s="105"/>
      <c r="Q33" s="105"/>
    </row>
    <row r="34" spans="1:17" x14ac:dyDescent="0.25">
      <c r="A34" s="37">
        <f t="shared" si="2"/>
        <v>31</v>
      </c>
      <c r="B34" s="28" t="str">
        <f>реглист!B35</f>
        <v>Кооператив ХИЩНИК</v>
      </c>
      <c r="C34" s="29" t="str">
        <f>реглист!C35</f>
        <v>Сницкий Виктор</v>
      </c>
      <c r="D34" s="27">
        <f>IFERROR(VLOOKUP(C34,Т1За!$C$3:$D$42,2,0),0)</f>
        <v>0</v>
      </c>
      <c r="E34" s="27">
        <f>IFERROR(VLOOKUP(C34,Т1За!$C$3:$E$42,3,0),0)</f>
        <v>23</v>
      </c>
      <c r="F34" s="27">
        <f>IFERROR(VLOOKUP(C34,Т1Зб!$C$3:$D$42,2,0),0)</f>
        <v>0</v>
      </c>
      <c r="G34" s="27">
        <f>IFERROR(VLOOKUP(C34,Т1Зб!$C$3:$E$42,3,0),0)</f>
        <v>0</v>
      </c>
      <c r="H34" s="27">
        <f>IFERROR(VLOOKUP(C34,Т2За!$C$3:$D$42,2,0),0)</f>
        <v>0</v>
      </c>
      <c r="I34" s="27">
        <f>IFERROR(VLOOKUP(C34,Т2За!$C$3:$E$42,3,0),0)</f>
        <v>0</v>
      </c>
      <c r="J34" s="26">
        <f>IFERROR(VLOOKUP(C34,Т2Зб!$C$3:$D$42,2,0),0)</f>
        <v>0</v>
      </c>
      <c r="K34" s="26">
        <f>IFERROR(VLOOKUP(C34,Т2Зб!$C$3:$E$42,3,0),0)</f>
        <v>23</v>
      </c>
      <c r="L34" s="27">
        <f t="shared" si="1"/>
        <v>0</v>
      </c>
      <c r="M34" s="49">
        <f>IF(L34=0,реглист!$C$88*2+2,E34+G34+I34+K34)</f>
        <v>46</v>
      </c>
      <c r="N34" s="49">
        <v>45</v>
      </c>
      <c r="O34" s="101">
        <f t="shared" ref="O34" si="5">L34+L35</f>
        <v>0</v>
      </c>
      <c r="P34" s="104">
        <f>IF(O34=0,реглист!$C$88*4+4,M34+M35)</f>
        <v>92</v>
      </c>
      <c r="Q34" s="104">
        <f>IF(P34=реглист!$C$88*4+4,реглист!$C$88+1,RANK(P34,$P$4:$P$81,1))</f>
        <v>23</v>
      </c>
    </row>
    <row r="35" spans="1:17" x14ac:dyDescent="0.25">
      <c r="A35" s="37">
        <f t="shared" si="2"/>
        <v>32</v>
      </c>
      <c r="B35" s="28" t="str">
        <f>реглист!B36</f>
        <v>Кооператив ХИЩНИК</v>
      </c>
      <c r="C35" s="29" t="str">
        <f>реглист!C36</f>
        <v>Сницкий Владимир</v>
      </c>
      <c r="D35" s="27">
        <f>IFERROR(VLOOKUP(C35,Т1За!$C$3:$D$42,2,0),0)</f>
        <v>0</v>
      </c>
      <c r="E35" s="27">
        <f>IFERROR(VLOOKUP(C35,Т1За!$C$3:$E$42,3,0),0)</f>
        <v>0</v>
      </c>
      <c r="F35" s="27">
        <f>IFERROR(VLOOKUP(C35,Т1Зб!$C$3:$D$42,2,0),0)</f>
        <v>0</v>
      </c>
      <c r="G35" s="27">
        <f>IFERROR(VLOOKUP(C35,Т1Зб!$C$3:$E$42,3,0),0)</f>
        <v>23</v>
      </c>
      <c r="H35" s="27">
        <f>IFERROR(VLOOKUP(C35,Т2За!$C$3:$D$42,2,0),0)</f>
        <v>0</v>
      </c>
      <c r="I35" s="27">
        <f>IFERROR(VLOOKUP(C35,Т2За!$C$3:$E$42,3,0),0)</f>
        <v>23</v>
      </c>
      <c r="J35" s="26">
        <f>IFERROR(VLOOKUP(C35,Т2Зб!$C$3:$D$42,2,0),0)</f>
        <v>0</v>
      </c>
      <c r="K35" s="26">
        <f>IFERROR(VLOOKUP(C35,Т2Зб!$C$3:$E$42,3,0),0)</f>
        <v>0</v>
      </c>
      <c r="L35" s="27">
        <f t="shared" si="1"/>
        <v>0</v>
      </c>
      <c r="M35" s="49">
        <f>IF(L35=0,реглист!$C$88*2+2,E35+G35+I35+K35)</f>
        <v>46</v>
      </c>
      <c r="N35" s="49">
        <v>45</v>
      </c>
      <c r="O35" s="105"/>
      <c r="P35" s="105"/>
      <c r="Q35" s="105"/>
    </row>
    <row r="36" spans="1:17" x14ac:dyDescent="0.25">
      <c r="A36" s="37">
        <f t="shared" si="2"/>
        <v>33</v>
      </c>
      <c r="B36" s="28" t="str">
        <f>реглист!B37</f>
        <v>Bass Hunters</v>
      </c>
      <c r="C36" s="29" t="str">
        <f>реглист!C37</f>
        <v>Шевко Виталий</v>
      </c>
      <c r="D36" s="27">
        <f>IFERROR(VLOOKUP(C36,Т1За!$C$3:$D$42,2,0),0)</f>
        <v>0</v>
      </c>
      <c r="E36" s="27">
        <f>IFERROR(VLOOKUP(C36,Т1За!$C$3:$E$42,3,0),0)</f>
        <v>0</v>
      </c>
      <c r="F36" s="27">
        <f>IFERROR(VLOOKUP(C36,Т1Зб!$C$3:$D$42,2,0),0)</f>
        <v>121</v>
      </c>
      <c r="G36" s="27">
        <f>IFERROR(VLOOKUP(C36,Т1Зб!$C$3:$E$42,3,0),0)</f>
        <v>9</v>
      </c>
      <c r="H36" s="27">
        <f>IFERROR(VLOOKUP(C36,Т2За!$C$3:$D$42,2,0),0)</f>
        <v>2683.24</v>
      </c>
      <c r="I36" s="27">
        <f>IFERROR(VLOOKUP(C36,Т2За!$C$3:$E$42,3,0),0)</f>
        <v>1</v>
      </c>
      <c r="J36" s="26">
        <f>IFERROR(VLOOKUP(C36,Т2Зб!$C$3:$D$42,2,0),0)</f>
        <v>0</v>
      </c>
      <c r="K36" s="26">
        <f>IFERROR(VLOOKUP(C36,Т2Зб!$C$3:$E$42,3,0),0)</f>
        <v>0</v>
      </c>
      <c r="L36" s="27">
        <f t="shared" si="1"/>
        <v>2804.24</v>
      </c>
      <c r="M36" s="49">
        <f>IF(L36=0,реглист!$C$88*2+2,E36+G36+I36+K36)</f>
        <v>10</v>
      </c>
      <c r="N36" s="49">
        <v>5</v>
      </c>
      <c r="O36" s="101">
        <f t="shared" ref="O36" si="6">L36+L37</f>
        <v>3011.6</v>
      </c>
      <c r="P36" s="104">
        <f>IF(O36=0,реглист!$C$88*4+4,M36+M37)</f>
        <v>45.5</v>
      </c>
      <c r="Q36" s="104">
        <f>IF(P36=реглист!$C$88*4+4,реглист!$C$88+1,RANK(P36,$P$4:$P$81,1))</f>
        <v>7</v>
      </c>
    </row>
    <row r="37" spans="1:17" x14ac:dyDescent="0.25">
      <c r="A37" s="37">
        <f t="shared" si="2"/>
        <v>34</v>
      </c>
      <c r="B37" s="28" t="str">
        <f>реглист!B38</f>
        <v>Bass Hunters</v>
      </c>
      <c r="C37" s="29" t="str">
        <f>реглист!C38</f>
        <v>Кириевский Андрей</v>
      </c>
      <c r="D37" s="27">
        <f>IFERROR(VLOOKUP(C37,Т1За!$C$3:$D$42,2,0),0)</f>
        <v>0</v>
      </c>
      <c r="E37" s="27">
        <f>IFERROR(VLOOKUP(C37,Т1За!$C$3:$E$42,3,0),0)</f>
        <v>23</v>
      </c>
      <c r="F37" s="27">
        <f>IFERROR(VLOOKUP(C37,Т1Зб!$C$3:$D$42,2,0),0)</f>
        <v>0</v>
      </c>
      <c r="G37" s="27">
        <f>IFERROR(VLOOKUP(C37,Т1Зб!$C$3:$E$42,3,0),0)</f>
        <v>0</v>
      </c>
      <c r="H37" s="27">
        <f>IFERROR(VLOOKUP(C37,Т2За!$C$3:$D$42,2,0),0)</f>
        <v>0</v>
      </c>
      <c r="I37" s="27">
        <f>IFERROR(VLOOKUP(C37,Т2За!$C$3:$E$42,3,0),0)</f>
        <v>0</v>
      </c>
      <c r="J37" s="26">
        <f>IFERROR(VLOOKUP(C37,Т2Зб!$C$3:$D$42,2,0),0)</f>
        <v>207.36</v>
      </c>
      <c r="K37" s="26">
        <f>IFERROR(VLOOKUP(C37,Т2Зб!$C$3:$E$42,3,0),0)</f>
        <v>12.5</v>
      </c>
      <c r="L37" s="27">
        <f t="shared" si="1"/>
        <v>207.36</v>
      </c>
      <c r="M37" s="49">
        <f>IF(L37=0,реглист!$C$88*2+2,E37+G37+I37+K37)</f>
        <v>35.5</v>
      </c>
      <c r="N37" s="49">
        <v>31</v>
      </c>
      <c r="O37" s="105"/>
      <c r="P37" s="105"/>
      <c r="Q37" s="105"/>
    </row>
    <row r="38" spans="1:17" x14ac:dyDescent="0.25">
      <c r="A38" s="37">
        <f t="shared" si="2"/>
        <v>35</v>
      </c>
      <c r="B38" s="28" t="str">
        <f>реглист!B39</f>
        <v>TotalSpin</v>
      </c>
      <c r="C38" s="29" t="str">
        <f>реглист!C39</f>
        <v>Жуковский Александр</v>
      </c>
      <c r="D38" s="27">
        <f>IFERROR(VLOOKUP(C38,Т1За!$C$3:$D$42,2,0),0)</f>
        <v>0</v>
      </c>
      <c r="E38" s="27">
        <f>IFERROR(VLOOKUP(C38,Т1За!$C$3:$E$42,3,0),0)</f>
        <v>0</v>
      </c>
      <c r="F38" s="27">
        <f>IFERROR(VLOOKUP(C38,Т1Зб!$C$3:$D$42,2,0),0)</f>
        <v>333.0625</v>
      </c>
      <c r="G38" s="27">
        <f>IFERROR(VLOOKUP(C38,Т1Зб!$C$3:$E$42,3,0),0)</f>
        <v>5</v>
      </c>
      <c r="H38" s="27">
        <f>IFERROR(VLOOKUP(C38,Т2За!$C$3:$D$42,2,0),0)</f>
        <v>157.50250000000003</v>
      </c>
      <c r="I38" s="27">
        <f>IFERROR(VLOOKUP(C38,Т2За!$C$3:$E$42,3,0),0)</f>
        <v>11</v>
      </c>
      <c r="J38" s="26">
        <f>IFERROR(VLOOKUP(C38,Т2Зб!$C$3:$D$42,2,0),0)</f>
        <v>0</v>
      </c>
      <c r="K38" s="26">
        <f>IFERROR(VLOOKUP(C38,Т2Зб!$C$3:$E$42,3,0),0)</f>
        <v>0</v>
      </c>
      <c r="L38" s="27">
        <f t="shared" si="1"/>
        <v>490.56500000000005</v>
      </c>
      <c r="M38" s="49">
        <f>IF(L38=0,реглист!$C$88*2+2,E38+G38+I38+K38)</f>
        <v>16</v>
      </c>
      <c r="N38" s="49">
        <v>11</v>
      </c>
      <c r="O38" s="101">
        <f t="shared" ref="O38" si="7">L38+L39</f>
        <v>1241.3249999999998</v>
      </c>
      <c r="P38" s="104">
        <f>IF(O38=0,реглист!$C$88*4+4,M38+M39)</f>
        <v>41</v>
      </c>
      <c r="Q38" s="104">
        <f>IF(P38=реглист!$C$88*4+4,реглист!$C$88+1,RANK(P38,$P$4:$P$81,1))</f>
        <v>6</v>
      </c>
    </row>
    <row r="39" spans="1:17" x14ac:dyDescent="0.25">
      <c r="A39" s="37">
        <f t="shared" si="2"/>
        <v>36</v>
      </c>
      <c r="B39" s="28" t="str">
        <f>реглист!B40</f>
        <v>TotalSpin</v>
      </c>
      <c r="C39" s="29" t="str">
        <f>реглист!C40</f>
        <v>Масюк Павел</v>
      </c>
      <c r="D39" s="27">
        <f>IFERROR(VLOOKUP(C39,Т1За!$C$3:$D$42,2,0),0)</f>
        <v>0</v>
      </c>
      <c r="E39" s="27">
        <f>IFERROR(VLOOKUP(C39,Т1За!$C$3:$E$42,3,0),0)</f>
        <v>23</v>
      </c>
      <c r="F39" s="27">
        <f>IFERROR(VLOOKUP(C39,Т1Зб!$C$3:$D$42,2,0),0)</f>
        <v>0</v>
      </c>
      <c r="G39" s="27">
        <f>IFERROR(VLOOKUP(C39,Т1Зб!$C$3:$E$42,3,0),0)</f>
        <v>0</v>
      </c>
      <c r="H39" s="27">
        <f>IFERROR(VLOOKUP(C39,Т2За!$C$3:$D$42,2,0),0)</f>
        <v>0</v>
      </c>
      <c r="I39" s="27">
        <f>IFERROR(VLOOKUP(C39,Т2За!$C$3:$E$42,3,0),0)</f>
        <v>0</v>
      </c>
      <c r="J39" s="26">
        <f>IFERROR(VLOOKUP(C39,Т2Зб!$C$3:$D$42,2,0),0)</f>
        <v>750.75999999999988</v>
      </c>
      <c r="K39" s="26">
        <f>IFERROR(VLOOKUP(C39,Т2Зб!$C$3:$E$42,3,0),0)</f>
        <v>2</v>
      </c>
      <c r="L39" s="27">
        <f t="shared" si="1"/>
        <v>750.75999999999988</v>
      </c>
      <c r="M39" s="49">
        <f>IF(L39=0,реглист!$C$88*2+2,E39+G39+I39+K39)</f>
        <v>25</v>
      </c>
      <c r="N39" s="49">
        <v>18</v>
      </c>
      <c r="O39" s="105"/>
      <c r="P39" s="105"/>
      <c r="Q39" s="105"/>
    </row>
    <row r="40" spans="1:17" x14ac:dyDescent="0.25">
      <c r="A40" s="37">
        <f t="shared" si="2"/>
        <v>37</v>
      </c>
      <c r="B40" s="28" t="str">
        <f>реглист!B41</f>
        <v>SB-FISHING</v>
      </c>
      <c r="C40" s="29" t="str">
        <f>реглист!C41</f>
        <v xml:space="preserve">Болбас Тимофей </v>
      </c>
      <c r="D40" s="27">
        <f>IFERROR(VLOOKUP(C40,Т1За!$C$3:$D$42,2,0),0)</f>
        <v>0</v>
      </c>
      <c r="E40" s="27">
        <f>IFERROR(VLOOKUP(C40,Т1За!$C$3:$E$42,3,0),0)</f>
        <v>0</v>
      </c>
      <c r="F40" s="27">
        <f>IFERROR(VLOOKUP(C40,Т1Зб!$C$3:$D$42,2,0),0)</f>
        <v>0</v>
      </c>
      <c r="G40" s="27">
        <f>IFERROR(VLOOKUP(C40,Т1Зб!$C$3:$E$42,3,0),0)</f>
        <v>23</v>
      </c>
      <c r="H40" s="27">
        <f>IFERROR(VLOOKUP(C40,Т2За!$C$3:$D$42,2,0),0)</f>
        <v>384.16000000000008</v>
      </c>
      <c r="I40" s="27">
        <f>IFERROR(VLOOKUP(C40,Т2За!$C$3:$E$42,3,0),0)</f>
        <v>5</v>
      </c>
      <c r="J40" s="26">
        <f>IFERROR(VLOOKUP(C40,Т2Зб!$C$3:$D$42,2,0),0)</f>
        <v>0</v>
      </c>
      <c r="K40" s="26">
        <f>IFERROR(VLOOKUP(C40,Т2Зб!$C$3:$E$42,3,0),0)</f>
        <v>0</v>
      </c>
      <c r="L40" s="27">
        <f t="shared" si="1"/>
        <v>384.16000000000008</v>
      </c>
      <c r="M40" s="49">
        <f>IF(L40=0,реглист!$C$88*2+2,E40+G40+I40+K40)</f>
        <v>28</v>
      </c>
      <c r="N40" s="49">
        <v>22</v>
      </c>
      <c r="O40" s="101">
        <f t="shared" ref="O40" si="8">L40+L41</f>
        <v>1486.4725000000001</v>
      </c>
      <c r="P40" s="104">
        <f>IF(O40=0,реглист!$C$88*4+4,M40+M41)</f>
        <v>36</v>
      </c>
      <c r="Q40" s="117">
        <f>IF(P40=реглист!$C$88*4+4,реглист!$C$88+1,RANK(P40,$P$4:$P$81,1))</f>
        <v>2</v>
      </c>
    </row>
    <row r="41" spans="1:17" x14ac:dyDescent="0.25">
      <c r="A41" s="37">
        <f t="shared" si="2"/>
        <v>38</v>
      </c>
      <c r="B41" s="28" t="str">
        <f>реглист!B42</f>
        <v>SB-FISHING</v>
      </c>
      <c r="C41" s="29" t="str">
        <f>реглист!C42</f>
        <v xml:space="preserve">Сапраненков Евгений </v>
      </c>
      <c r="D41" s="27">
        <f>IFERROR(VLOOKUP(C41,Т1За!$C$3:$D$42,2,0),0)</f>
        <v>529</v>
      </c>
      <c r="E41" s="27">
        <f>IFERROR(VLOOKUP(C41,Т1За!$C$3:$E$42,3,0),0)</f>
        <v>5</v>
      </c>
      <c r="F41" s="27">
        <f>IFERROR(VLOOKUP(C41,Т1Зб!$C$3:$D$42,2,0),0)</f>
        <v>0</v>
      </c>
      <c r="G41" s="27">
        <f>IFERROR(VLOOKUP(C41,Т1Зб!$C$3:$E$42,3,0),0)</f>
        <v>0</v>
      </c>
      <c r="H41" s="27">
        <f>IFERROR(VLOOKUP(C41,Т2За!$C$3:$D$42,2,0),0)</f>
        <v>0</v>
      </c>
      <c r="I41" s="27">
        <f>IFERROR(VLOOKUP(C41,Т2За!$C$3:$E$42,3,0),0)</f>
        <v>0</v>
      </c>
      <c r="J41" s="26">
        <f>IFERROR(VLOOKUP(C41,Т2Зб!$C$3:$D$42,2,0),0)</f>
        <v>573.3125</v>
      </c>
      <c r="K41" s="26">
        <f>IFERROR(VLOOKUP(C41,Т2Зб!$C$3:$E$42,3,0),0)</f>
        <v>3</v>
      </c>
      <c r="L41" s="27">
        <f t="shared" si="1"/>
        <v>1102.3125</v>
      </c>
      <c r="M41" s="49">
        <f>IF(L41=0,реглист!$C$88*2+2,E41+G41+I41+K41)</f>
        <v>8</v>
      </c>
      <c r="N41" s="119">
        <v>3</v>
      </c>
      <c r="O41" s="105"/>
      <c r="P41" s="105"/>
      <c r="Q41" s="118"/>
    </row>
    <row r="42" spans="1:17" x14ac:dyDescent="0.25">
      <c r="A42" s="37">
        <f t="shared" si="2"/>
        <v>39</v>
      </c>
      <c r="B42" s="28" t="str">
        <f>реглист!B43</f>
        <v>Legion</v>
      </c>
      <c r="C42" s="29" t="str">
        <f>реглист!C43</f>
        <v>Бойко Сергей</v>
      </c>
      <c r="D42" s="27">
        <f>IFERROR(VLOOKUP(C42,Т1За!$C$3:$D$42,2,0),0)</f>
        <v>0</v>
      </c>
      <c r="E42" s="27">
        <f>IFERROR(VLOOKUP(C42,Т1За!$C$3:$E$42,3,0),0)</f>
        <v>0</v>
      </c>
      <c r="F42" s="27">
        <f>IFERROR(VLOOKUP(C42,Т1Зб!$C$3:$D$42,2,0),0)</f>
        <v>0</v>
      </c>
      <c r="G42" s="27">
        <f>IFERROR(VLOOKUP(C42,Т1Зб!$C$3:$E$42,3,0),0)</f>
        <v>23</v>
      </c>
      <c r="H42" s="27">
        <f>IFERROR(VLOOKUP(C42,Т2За!$C$3:$D$42,2,0),0)</f>
        <v>0</v>
      </c>
      <c r="I42" s="27">
        <f>IFERROR(VLOOKUP(C42,Т2За!$C$3:$E$42,3,0),0)</f>
        <v>23</v>
      </c>
      <c r="J42" s="26">
        <f>IFERROR(VLOOKUP(C42,Т2Зб!$C$3:$D$42,2,0),0)</f>
        <v>0</v>
      </c>
      <c r="K42" s="26">
        <f>IFERROR(VLOOKUP(C42,Т2Зб!$C$3:$E$42,3,0),0)</f>
        <v>0</v>
      </c>
      <c r="L42" s="27">
        <f t="shared" si="1"/>
        <v>0</v>
      </c>
      <c r="M42" s="49">
        <f>IF(L42=0,реглист!$C$88*2+2,E42+G42+I42+K42)</f>
        <v>46</v>
      </c>
      <c r="N42" s="49">
        <v>45</v>
      </c>
      <c r="O42" s="101">
        <f t="shared" ref="O42" si="9">L42+L43</f>
        <v>190.44000000000003</v>
      </c>
      <c r="P42" s="104">
        <f>IF(O42=0,реглист!$C$88*4+4,M42+M43)</f>
        <v>83</v>
      </c>
      <c r="Q42" s="104">
        <f>IF(P42=реглист!$C$88*4+4,реглист!$C$88+1,RANK(P42,$P$4:$P$81,1))</f>
        <v>20</v>
      </c>
    </row>
    <row r="43" spans="1:17" x14ac:dyDescent="0.25">
      <c r="A43" s="37">
        <f t="shared" si="2"/>
        <v>40</v>
      </c>
      <c r="B43" s="28" t="str">
        <f>реглист!B44</f>
        <v>Legion</v>
      </c>
      <c r="C43" s="29" t="str">
        <f>реглист!C44</f>
        <v>Микулов Владимир</v>
      </c>
      <c r="D43" s="27">
        <f>IFERROR(VLOOKUP(C43,Т1За!$C$3:$D$42,2,0),0)</f>
        <v>0</v>
      </c>
      <c r="E43" s="27">
        <f>IFERROR(VLOOKUP(C43,Т1За!$C$3:$E$42,3,0),0)</f>
        <v>23</v>
      </c>
      <c r="F43" s="27">
        <f>IFERROR(VLOOKUP(C43,Т1Зб!$C$3:$D$42,2,0),0)</f>
        <v>0</v>
      </c>
      <c r="G43" s="27">
        <f>IFERROR(VLOOKUP(C43,Т1Зб!$C$3:$E$42,3,0),0)</f>
        <v>0</v>
      </c>
      <c r="H43" s="27">
        <f>IFERROR(VLOOKUP(C43,Т2За!$C$3:$D$42,2,0),0)</f>
        <v>0</v>
      </c>
      <c r="I43" s="27">
        <f>IFERROR(VLOOKUP(C43,Т2За!$C$3:$E$42,3,0),0)</f>
        <v>0</v>
      </c>
      <c r="J43" s="26">
        <f>IFERROR(VLOOKUP(C43,Т2Зб!$C$3:$D$42,2,0),0)</f>
        <v>190.44000000000003</v>
      </c>
      <c r="K43" s="26">
        <f>IFERROR(VLOOKUP(C43,Т2Зб!$C$3:$E$42,3,0),0)</f>
        <v>14</v>
      </c>
      <c r="L43" s="27">
        <f t="shared" si="1"/>
        <v>190.44000000000003</v>
      </c>
      <c r="M43" s="49">
        <f>IF(L43=0,реглист!$C$88*2+2,E43+G43+I43+K43)</f>
        <v>37</v>
      </c>
      <c r="N43" s="49">
        <v>32</v>
      </c>
      <c r="O43" s="105"/>
      <c r="P43" s="105"/>
      <c r="Q43" s="105"/>
    </row>
    <row r="44" spans="1:17" x14ac:dyDescent="0.25">
      <c r="A44" s="37">
        <f t="shared" si="2"/>
        <v>41</v>
      </c>
      <c r="B44" s="28" t="str">
        <f>реглист!B45</f>
        <v>ASpinnTeam</v>
      </c>
      <c r="C44" s="29" t="str">
        <f>реглист!C45</f>
        <v>Нугуманов Артём</v>
      </c>
      <c r="D44" s="27">
        <f>IFERROR(VLOOKUP(C44,Т1За!$C$3:$D$42,2,0),0)</f>
        <v>1253.5425</v>
      </c>
      <c r="E44" s="27">
        <f>IFERROR(VLOOKUP(C44,Т1За!$C$3:$E$42,3,0),0)</f>
        <v>1</v>
      </c>
      <c r="F44" s="27">
        <f>IFERROR(VLOOKUP(C44,Т1Зб!$C$3:$D$42,2,0),0)</f>
        <v>0</v>
      </c>
      <c r="G44" s="27">
        <f>IFERROR(VLOOKUP(C44,Т1Зб!$C$3:$E$42,3,0),0)</f>
        <v>0</v>
      </c>
      <c r="H44" s="27">
        <f>IFERROR(VLOOKUP(C44,Т2За!$C$3:$D$42,2,0),0)</f>
        <v>0</v>
      </c>
      <c r="I44" s="27">
        <f>IFERROR(VLOOKUP(C44,Т2За!$C$3:$E$42,3,0),0)</f>
        <v>0</v>
      </c>
      <c r="J44" s="26">
        <f>IFERROR(VLOOKUP(C44,Т2Зб!$C$3:$D$42,2,0),0)</f>
        <v>0</v>
      </c>
      <c r="K44" s="26">
        <f>IFERROR(VLOOKUP(C44,Т2Зб!$C$3:$E$42,3,0),0)</f>
        <v>23</v>
      </c>
      <c r="L44" s="27">
        <f t="shared" si="1"/>
        <v>1253.5425</v>
      </c>
      <c r="M44" s="49">
        <f>IF(L44=0,реглист!$C$88*2+2,E44+G44+I44+K44)</f>
        <v>24</v>
      </c>
      <c r="N44" s="49">
        <v>15</v>
      </c>
      <c r="O44" s="101">
        <f t="shared" ref="O44" si="10">L44+L45</f>
        <v>1253.5425</v>
      </c>
      <c r="P44" s="104">
        <f>IF(O44=0,реглист!$C$88*4+4,M44+M45)</f>
        <v>70</v>
      </c>
      <c r="Q44" s="104">
        <f>IF(P44=реглист!$C$88*4+4,реглист!$C$88+1,RANK(P44,$P$4:$P$81,1))</f>
        <v>17</v>
      </c>
    </row>
    <row r="45" spans="1:17" x14ac:dyDescent="0.25">
      <c r="A45" s="37">
        <f t="shared" si="2"/>
        <v>42</v>
      </c>
      <c r="B45" s="28" t="str">
        <f>реглист!B46</f>
        <v>ASpinnTeam</v>
      </c>
      <c r="C45" s="29" t="str">
        <f>реглист!C46</f>
        <v>Вашкевич Александр</v>
      </c>
      <c r="D45" s="27">
        <f>IFERROR(VLOOKUP(C45,Т1За!$C$3:$D$42,2,0),0)</f>
        <v>0</v>
      </c>
      <c r="E45" s="27">
        <f>IFERROR(VLOOKUP(C45,Т1За!$C$3:$E$42,3,0),0)</f>
        <v>0</v>
      </c>
      <c r="F45" s="27">
        <f>IFERROR(VLOOKUP(C45,Т1Зб!$C$3:$D$42,2,0),0)</f>
        <v>0</v>
      </c>
      <c r="G45" s="27">
        <f>IFERROR(VLOOKUP(C45,Т1Зб!$C$3:$E$42,3,0),0)</f>
        <v>23</v>
      </c>
      <c r="H45" s="27">
        <f>IFERROR(VLOOKUP(C45,Т2За!$C$3:$D$42,2,0),0)</f>
        <v>0</v>
      </c>
      <c r="I45" s="27">
        <f>IFERROR(VLOOKUP(C45,Т2За!$C$3:$E$42,3,0),0)</f>
        <v>23</v>
      </c>
      <c r="J45" s="26">
        <f>IFERROR(VLOOKUP(C45,Т2Зб!$C$3:$D$42,2,0),0)</f>
        <v>0</v>
      </c>
      <c r="K45" s="26">
        <f>IFERROR(VLOOKUP(C45,Т2Зб!$C$3:$E$42,3,0),0)</f>
        <v>0</v>
      </c>
      <c r="L45" s="27">
        <f t="shared" si="1"/>
        <v>0</v>
      </c>
      <c r="M45" s="49">
        <f>IF(L45=0,реглист!$C$88*2+2,E45+G45+I45+K45)</f>
        <v>46</v>
      </c>
      <c r="N45" s="49">
        <v>45</v>
      </c>
      <c r="O45" s="105"/>
      <c r="P45" s="105"/>
      <c r="Q45" s="105"/>
    </row>
    <row r="46" spans="1:17" x14ac:dyDescent="0.25">
      <c r="A46" s="37">
        <f t="shared" si="2"/>
        <v>43</v>
      </c>
      <c r="B46" s="28" t="str">
        <f>реглист!B47</f>
        <v>nanobass</v>
      </c>
      <c r="C46" s="29" t="str">
        <f>реглист!C47</f>
        <v>Бычик Роман</v>
      </c>
      <c r="D46" s="27">
        <f>IFERROR(VLOOKUP(C46,Т1За!$C$3:$D$42,2,0),0)</f>
        <v>126.5625</v>
      </c>
      <c r="E46" s="27">
        <f>IFERROR(VLOOKUP(C46,Т1За!$C$3:$E$42,3,0),0)</f>
        <v>10</v>
      </c>
      <c r="F46" s="27">
        <f>IFERROR(VLOOKUP(C46,Т1Зб!$C$3:$D$42,2,0),0)</f>
        <v>0</v>
      </c>
      <c r="G46" s="27">
        <f>IFERROR(VLOOKUP(C46,Т1Зб!$C$3:$E$42,3,0),0)</f>
        <v>0</v>
      </c>
      <c r="H46" s="27">
        <f>IFERROR(VLOOKUP(C46,Т2За!$C$3:$D$42,2,0),0)</f>
        <v>0</v>
      </c>
      <c r="I46" s="27">
        <f>IFERROR(VLOOKUP(C46,Т2За!$C$3:$E$42,3,0),0)</f>
        <v>0</v>
      </c>
      <c r="J46" s="26">
        <f>IFERROR(VLOOKUP(C46,Т2Зб!$C$3:$D$42,2,0),0)</f>
        <v>262.44</v>
      </c>
      <c r="K46" s="26">
        <f>IFERROR(VLOOKUP(C46,Т2Зб!$C$3:$E$42,3,0),0)</f>
        <v>10</v>
      </c>
      <c r="L46" s="27">
        <f t="shared" si="1"/>
        <v>389.0025</v>
      </c>
      <c r="M46" s="49">
        <f>IF(L46=0,реглист!$C$88*2+2,E46+G46+I46+K46)</f>
        <v>20</v>
      </c>
      <c r="N46" s="49">
        <v>13</v>
      </c>
      <c r="O46" s="101">
        <f t="shared" ref="O46" si="11">L46+L47</f>
        <v>949.36500000000001</v>
      </c>
      <c r="P46" s="104">
        <f>IF(O46=0,реглист!$C$88*4+4,M46+M47)</f>
        <v>47</v>
      </c>
      <c r="Q46" s="104">
        <v>9</v>
      </c>
    </row>
    <row r="47" spans="1:17" x14ac:dyDescent="0.25">
      <c r="A47" s="37">
        <f t="shared" si="2"/>
        <v>44</v>
      </c>
      <c r="B47" s="28" t="str">
        <f>реглист!B48</f>
        <v>nanobass</v>
      </c>
      <c r="C47" s="29" t="str">
        <f>реглист!C48</f>
        <v>Мартынчук Михаил</v>
      </c>
      <c r="D47" s="27">
        <f>IFERROR(VLOOKUP(C47,Т1За!$C$3:$D$42,2,0),0)</f>
        <v>0</v>
      </c>
      <c r="E47" s="27">
        <f>IFERROR(VLOOKUP(C47,Т1За!$C$3:$E$42,3,0),0)</f>
        <v>0</v>
      </c>
      <c r="F47" s="27">
        <f>IFERROR(VLOOKUP(C47,Т1Зб!$C$3:$D$42,2,0),0)</f>
        <v>0</v>
      </c>
      <c r="G47" s="27">
        <f>IFERROR(VLOOKUP(C47,Т1Зб!$C$3:$E$42,3,0),0)</f>
        <v>23</v>
      </c>
      <c r="H47" s="27">
        <f>IFERROR(VLOOKUP(C47,Т2За!$C$3:$D$42,2,0),0)</f>
        <v>560.36249999999995</v>
      </c>
      <c r="I47" s="27">
        <f>IFERROR(VLOOKUP(C47,Т2За!$C$3:$E$42,3,0),0)</f>
        <v>4</v>
      </c>
      <c r="J47" s="26">
        <f>IFERROR(VLOOKUP(C47,Т2Зб!$C$3:$D$42,2,0),0)</f>
        <v>0</v>
      </c>
      <c r="K47" s="26">
        <f>IFERROR(VLOOKUP(C47,Т2Зб!$C$3:$E$42,3,0),0)</f>
        <v>0</v>
      </c>
      <c r="L47" s="27">
        <f t="shared" si="1"/>
        <v>560.36249999999995</v>
      </c>
      <c r="M47" s="49">
        <f>IF(L47=0,реглист!$C$88*2+2,E47+G47+I47+K47)</f>
        <v>27</v>
      </c>
      <c r="N47" s="49">
        <v>20</v>
      </c>
      <c r="O47" s="105"/>
      <c r="P47" s="105"/>
      <c r="Q47" s="105"/>
    </row>
    <row r="48" spans="1:17" x14ac:dyDescent="0.25">
      <c r="A48" s="37">
        <f t="shared" si="2"/>
        <v>45</v>
      </c>
      <c r="B48" s="28">
        <f>реглист!B49</f>
        <v>0</v>
      </c>
      <c r="C48" s="29">
        <f>реглист!C49</f>
        <v>0</v>
      </c>
      <c r="D48" s="27">
        <f>IFERROR(VLOOKUP(C48,Т1За!$C$3:$D$42,2,0),0)</f>
        <v>0</v>
      </c>
      <c r="E48" s="27">
        <f>IFERROR(VLOOKUP(C48,Т1За!$C$3:$E$42,3,0),0)</f>
        <v>23</v>
      </c>
      <c r="F48" s="27">
        <f>IFERROR(VLOOKUP(C48,Т1Зб!$C$3:$D$42,2,0),0)</f>
        <v>0</v>
      </c>
      <c r="G48" s="27">
        <f>IFERROR(VLOOKUP(C48,Т1Зб!$C$3:$E$42,3,0),0)</f>
        <v>23</v>
      </c>
      <c r="H48" s="27">
        <f>IFERROR(VLOOKUP(C48,Т2За!$C$3:$D$42,2,0),0)</f>
        <v>0</v>
      </c>
      <c r="I48" s="27">
        <f>IFERROR(VLOOKUP(C48,Т2За!$C$3:$E$42,3,0),0)</f>
        <v>23</v>
      </c>
      <c r="J48" s="26">
        <f>IFERROR(VLOOKUP(C48,Т2Зб!$C$3:$D$42,2,0),0)</f>
        <v>0</v>
      </c>
      <c r="K48" s="26">
        <f>IFERROR(VLOOKUP(C48,Т2Зб!$C$3:$E$42,3,0),0)</f>
        <v>23</v>
      </c>
      <c r="L48" s="27">
        <f t="shared" si="1"/>
        <v>0</v>
      </c>
      <c r="M48" s="49">
        <f>IF(L48=0,реглист!$C$88*2+2,E48+G48+I48+K48)</f>
        <v>46</v>
      </c>
      <c r="N48" s="49">
        <f>IF(M48=реглист!$C$88*2+2,реглист!$C$88*2+1,RANK(M48,$M$4:$M$81,1))</f>
        <v>45</v>
      </c>
      <c r="O48" s="101">
        <f t="shared" ref="O48" si="12">L48+L49</f>
        <v>0</v>
      </c>
      <c r="P48" s="104">
        <f>IF(O48=0,реглист!$C$88*4+4,M48+M49)</f>
        <v>92</v>
      </c>
      <c r="Q48" s="104">
        <f>IF(P48=реглист!$C$88*4+4,реглист!$C$88+1,RANK(P48,$P$4:$P$81,1))</f>
        <v>23</v>
      </c>
    </row>
    <row r="49" spans="1:17" x14ac:dyDescent="0.25">
      <c r="A49" s="37">
        <f t="shared" si="2"/>
        <v>46</v>
      </c>
      <c r="B49" s="28">
        <f>реглист!B50</f>
        <v>0</v>
      </c>
      <c r="C49" s="29">
        <f>реглист!C50</f>
        <v>0</v>
      </c>
      <c r="D49" s="27">
        <f>IFERROR(VLOOKUP(C49,Т1За!$C$3:$D$42,2,0),0)</f>
        <v>0</v>
      </c>
      <c r="E49" s="27">
        <f>IFERROR(VLOOKUP(C49,Т1За!$C$3:$E$42,3,0),0)</f>
        <v>23</v>
      </c>
      <c r="F49" s="27">
        <f>IFERROR(VLOOKUP(C49,Т1Зб!$C$3:$D$42,2,0),0)</f>
        <v>0</v>
      </c>
      <c r="G49" s="27">
        <f>IFERROR(VLOOKUP(C49,Т1Зб!$C$3:$E$42,3,0),0)</f>
        <v>23</v>
      </c>
      <c r="H49" s="27">
        <f>IFERROR(VLOOKUP(C49,Т2За!$C$3:$D$42,2,0),0)</f>
        <v>0</v>
      </c>
      <c r="I49" s="27">
        <f>IFERROR(VLOOKUP(C49,Т2За!$C$3:$E$42,3,0),0)</f>
        <v>23</v>
      </c>
      <c r="J49" s="26">
        <f>IFERROR(VLOOKUP(C49,Т2Зб!$C$3:$D$42,2,0),0)</f>
        <v>0</v>
      </c>
      <c r="K49" s="26">
        <f>IFERROR(VLOOKUP(C49,Т2Зб!$C$3:$E$42,3,0),0)</f>
        <v>23</v>
      </c>
      <c r="L49" s="27">
        <f t="shared" si="1"/>
        <v>0</v>
      </c>
      <c r="M49" s="49">
        <f>IF(L49=0,реглист!$C$88*2+2,E49+G49+I49+K49)</f>
        <v>46</v>
      </c>
      <c r="N49" s="49">
        <f>IF(M49=реглист!$C$88*2+2,реглист!$C$88*2+1,RANK(M49,$M$4:$M$81,1))</f>
        <v>45</v>
      </c>
      <c r="O49" s="105"/>
      <c r="P49" s="105"/>
      <c r="Q49" s="105"/>
    </row>
    <row r="50" spans="1:17" x14ac:dyDescent="0.25">
      <c r="A50" s="37">
        <f t="shared" si="2"/>
        <v>47</v>
      </c>
      <c r="B50" s="28">
        <f>реглист!B51</f>
        <v>0</v>
      </c>
      <c r="C50" s="29">
        <f>реглист!C51</f>
        <v>0</v>
      </c>
      <c r="D50" s="27">
        <f>IFERROR(VLOOKUP(C50,Т1За!$C$3:$D$42,2,0),0)</f>
        <v>0</v>
      </c>
      <c r="E50" s="27">
        <f>IFERROR(VLOOKUP(C50,Т1За!$C$3:$E$42,3,0),0)</f>
        <v>23</v>
      </c>
      <c r="F50" s="27">
        <f>IFERROR(VLOOKUP(C50,Т1Зб!$C$3:$D$42,2,0),0)</f>
        <v>0</v>
      </c>
      <c r="G50" s="27">
        <f>IFERROR(VLOOKUP(C50,Т1Зб!$C$3:$E$42,3,0),0)</f>
        <v>23</v>
      </c>
      <c r="H50" s="27">
        <f>IFERROR(VLOOKUP(C50,Т2За!$C$3:$D$42,2,0),0)</f>
        <v>0</v>
      </c>
      <c r="I50" s="27">
        <f>IFERROR(VLOOKUP(C50,Т2За!$C$3:$E$42,3,0),0)</f>
        <v>23</v>
      </c>
      <c r="J50" s="26">
        <f>IFERROR(VLOOKUP(C50,Т2Зб!$C$3:$D$42,2,0),0)</f>
        <v>0</v>
      </c>
      <c r="K50" s="26">
        <f>IFERROR(VLOOKUP(C50,Т2Зб!$C$3:$E$42,3,0),0)</f>
        <v>23</v>
      </c>
      <c r="L50" s="27">
        <f t="shared" si="1"/>
        <v>0</v>
      </c>
      <c r="M50" s="49">
        <f>IF(L50=0,реглист!$C$88*2+2,E50+G50+I50+K50)</f>
        <v>46</v>
      </c>
      <c r="N50" s="49">
        <f>IF(M50=реглист!$C$88*2+2,реглист!$C$88*2+1,RANK(M50,$M$4:$M$81,1))</f>
        <v>45</v>
      </c>
      <c r="O50" s="101">
        <f t="shared" ref="O50" si="13">L50+L51</f>
        <v>0</v>
      </c>
      <c r="P50" s="104">
        <f>IF(O50=0,реглист!$C$88*4+4,M50+M51)</f>
        <v>92</v>
      </c>
      <c r="Q50" s="104">
        <f>IF(P50=реглист!$C$88*4+4,реглист!$C$88+1,RANK(P50,$P$4:$P$81,1))</f>
        <v>23</v>
      </c>
    </row>
    <row r="51" spans="1:17" x14ac:dyDescent="0.25">
      <c r="A51" s="37">
        <f t="shared" si="2"/>
        <v>48</v>
      </c>
      <c r="B51" s="28">
        <f>реглист!B52</f>
        <v>0</v>
      </c>
      <c r="C51" s="29">
        <f>реглист!C52</f>
        <v>0</v>
      </c>
      <c r="D51" s="27">
        <f>IFERROR(VLOOKUP(C51,Т1За!$C$3:$D$42,2,0),0)</f>
        <v>0</v>
      </c>
      <c r="E51" s="27">
        <f>IFERROR(VLOOKUP(C51,Т1За!$C$3:$E$42,3,0),0)</f>
        <v>23</v>
      </c>
      <c r="F51" s="27">
        <f>IFERROR(VLOOKUP(C51,Т1Зб!$C$3:$D$42,2,0),0)</f>
        <v>0</v>
      </c>
      <c r="G51" s="27">
        <f>IFERROR(VLOOKUP(C51,Т1Зб!$C$3:$E$42,3,0),0)</f>
        <v>23</v>
      </c>
      <c r="H51" s="27">
        <f>IFERROR(VLOOKUP(C51,Т2За!$C$3:$D$42,2,0),0)</f>
        <v>0</v>
      </c>
      <c r="I51" s="27">
        <f>IFERROR(VLOOKUP(C51,Т2За!$C$3:$E$42,3,0),0)</f>
        <v>23</v>
      </c>
      <c r="J51" s="26">
        <f>IFERROR(VLOOKUP(C51,Т2Зб!$C$3:$D$42,2,0),0)</f>
        <v>0</v>
      </c>
      <c r="K51" s="26">
        <f>IFERROR(VLOOKUP(C51,Т2Зб!$C$3:$E$42,3,0),0)</f>
        <v>23</v>
      </c>
      <c r="L51" s="27">
        <f t="shared" si="1"/>
        <v>0</v>
      </c>
      <c r="M51" s="49">
        <f>IF(L51=0,реглист!$C$88*2+2,E51+G51+I51+K51)</f>
        <v>46</v>
      </c>
      <c r="N51" s="49">
        <f>IF(M51=реглист!$C$88*2+2,реглист!$C$88*2+1,RANK(M51,$M$4:$M$81,1))</f>
        <v>45</v>
      </c>
      <c r="O51" s="105"/>
      <c r="P51" s="105"/>
      <c r="Q51" s="105"/>
    </row>
    <row r="52" spans="1:17" x14ac:dyDescent="0.25">
      <c r="A52" s="37">
        <f t="shared" si="2"/>
        <v>49</v>
      </c>
      <c r="B52" s="28">
        <f>реглист!B53</f>
        <v>0</v>
      </c>
      <c r="C52" s="29">
        <f>реглист!C53</f>
        <v>0</v>
      </c>
      <c r="D52" s="27">
        <f>IFERROR(VLOOKUP(C52,Т1За!$C$3:$D$42,2,0),0)</f>
        <v>0</v>
      </c>
      <c r="E52" s="27">
        <f>IFERROR(VLOOKUP(C52,Т1За!$C$3:$E$42,3,0),0)</f>
        <v>23</v>
      </c>
      <c r="F52" s="27">
        <f>IFERROR(VLOOKUP(C52,Т1Зб!$C$3:$D$42,2,0),0)</f>
        <v>0</v>
      </c>
      <c r="G52" s="27">
        <f>IFERROR(VLOOKUP(C52,Т1Зб!$C$3:$E$42,3,0),0)</f>
        <v>23</v>
      </c>
      <c r="H52" s="27">
        <f>IFERROR(VLOOKUP(C52,Т2За!$C$3:$D$42,2,0),0)</f>
        <v>0</v>
      </c>
      <c r="I52" s="27">
        <f>IFERROR(VLOOKUP(C52,Т2За!$C$3:$E$42,3,0),0)</f>
        <v>23</v>
      </c>
      <c r="J52" s="26">
        <f>IFERROR(VLOOKUP(C52,Т2Зб!$C$3:$D$42,2,0),0)</f>
        <v>0</v>
      </c>
      <c r="K52" s="26">
        <f>IFERROR(VLOOKUP(C52,Т2Зб!$C$3:$E$42,3,0),0)</f>
        <v>23</v>
      </c>
      <c r="L52" s="27">
        <f t="shared" si="1"/>
        <v>0</v>
      </c>
      <c r="M52" s="49">
        <f>IF(L52=0,реглист!$C$88*2+2,E52+G52+I52+K52)</f>
        <v>46</v>
      </c>
      <c r="N52" s="49">
        <f>IF(M52=реглист!$C$88*2+2,реглист!$C$88*2+1,RANK(M52,$M$4:$M$81,1))</f>
        <v>45</v>
      </c>
      <c r="O52" s="101">
        <f t="shared" ref="O52" si="14">L52+L53</f>
        <v>0</v>
      </c>
      <c r="P52" s="104">
        <f>IF(O52=0,реглист!$C$88*4+4,M52+M53)</f>
        <v>92</v>
      </c>
      <c r="Q52" s="104">
        <f>IF(P52=реглист!$C$88*4+4,реглист!$C$88+1,RANK(P52,$P$4:$P$81,1))</f>
        <v>23</v>
      </c>
    </row>
    <row r="53" spans="1:17" x14ac:dyDescent="0.25">
      <c r="A53" s="37">
        <f t="shared" si="2"/>
        <v>50</v>
      </c>
      <c r="B53" s="28">
        <f>реглист!B54</f>
        <v>0</v>
      </c>
      <c r="C53" s="29">
        <f>реглист!C54</f>
        <v>0</v>
      </c>
      <c r="D53" s="27">
        <f>IFERROR(VLOOKUP(C53,Т1За!$C$3:$D$42,2,0),0)</f>
        <v>0</v>
      </c>
      <c r="E53" s="27">
        <f>IFERROR(VLOOKUP(C53,Т1За!$C$3:$E$42,3,0),0)</f>
        <v>23</v>
      </c>
      <c r="F53" s="27">
        <f>IFERROR(VLOOKUP(C53,Т1Зб!$C$3:$D$42,2,0),0)</f>
        <v>0</v>
      </c>
      <c r="G53" s="27">
        <f>IFERROR(VLOOKUP(C53,Т1Зб!$C$3:$E$42,3,0),0)</f>
        <v>23</v>
      </c>
      <c r="H53" s="27">
        <f>IFERROR(VLOOKUP(C53,Т2За!$C$3:$D$42,2,0),0)</f>
        <v>0</v>
      </c>
      <c r="I53" s="27">
        <f>IFERROR(VLOOKUP(C53,Т2За!$C$3:$E$42,3,0),0)</f>
        <v>23</v>
      </c>
      <c r="J53" s="26">
        <f>IFERROR(VLOOKUP(C53,Т2Зб!$C$3:$D$42,2,0),0)</f>
        <v>0</v>
      </c>
      <c r="K53" s="26">
        <f>IFERROR(VLOOKUP(C53,Т2Зб!$C$3:$E$42,3,0),0)</f>
        <v>23</v>
      </c>
      <c r="L53" s="27">
        <f t="shared" si="1"/>
        <v>0</v>
      </c>
      <c r="M53" s="49">
        <f>IF(L53=0,реглист!$C$88*2+2,E53+G53+I53+K53)</f>
        <v>46</v>
      </c>
      <c r="N53" s="49">
        <f>IF(M53=реглист!$C$88*2+2,реглист!$C$88*2+1,RANK(M53,$M$4:$M$81,1))</f>
        <v>45</v>
      </c>
      <c r="O53" s="105"/>
      <c r="P53" s="105"/>
      <c r="Q53" s="105"/>
    </row>
    <row r="54" spans="1:17" x14ac:dyDescent="0.25">
      <c r="A54" s="37">
        <f t="shared" si="2"/>
        <v>51</v>
      </c>
      <c r="B54" s="28">
        <f>реглист!B55</f>
        <v>0</v>
      </c>
      <c r="C54" s="29">
        <f>реглист!C55</f>
        <v>0</v>
      </c>
      <c r="D54" s="27">
        <f>IFERROR(VLOOKUP(C54,Т1За!$C$3:$D$42,2,0),0)</f>
        <v>0</v>
      </c>
      <c r="E54" s="27">
        <f>IFERROR(VLOOKUP(C54,Т1За!$C$3:$E$42,3,0),0)</f>
        <v>23</v>
      </c>
      <c r="F54" s="27">
        <f>IFERROR(VLOOKUP(C54,Т1Зб!$C$3:$D$42,2,0),0)</f>
        <v>0</v>
      </c>
      <c r="G54" s="27">
        <f>IFERROR(VLOOKUP(C54,Т1Зб!$C$3:$E$42,3,0),0)</f>
        <v>23</v>
      </c>
      <c r="H54" s="27">
        <f>IFERROR(VLOOKUP(C54,Т2За!$C$3:$D$42,2,0),0)</f>
        <v>0</v>
      </c>
      <c r="I54" s="27">
        <f>IFERROR(VLOOKUP(C54,Т2За!$C$3:$E$42,3,0),0)</f>
        <v>23</v>
      </c>
      <c r="J54" s="26">
        <f>IFERROR(VLOOKUP(C54,Т2Зб!$C$3:$D$42,2,0),0)</f>
        <v>0</v>
      </c>
      <c r="K54" s="26">
        <f>IFERROR(VLOOKUP(C54,Т2Зб!$C$3:$E$42,3,0),0)</f>
        <v>23</v>
      </c>
      <c r="L54" s="27">
        <f t="shared" si="1"/>
        <v>0</v>
      </c>
      <c r="M54" s="49">
        <f>IF(L54=0,реглист!$C$88*2+2,E54+G54+I54+K54)</f>
        <v>46</v>
      </c>
      <c r="N54" s="49">
        <f>IF(M54=реглист!$C$88*2+2,реглист!$C$88*2+1,RANK(M54,$M$4:$M$81,1))</f>
        <v>45</v>
      </c>
      <c r="O54" s="101">
        <f t="shared" ref="O54" si="15">L54+L55</f>
        <v>0</v>
      </c>
      <c r="P54" s="104">
        <f>IF(O54=0,реглист!$C$88*4+4,M54+M55)</f>
        <v>92</v>
      </c>
      <c r="Q54" s="104">
        <f>IF(P54=реглист!$C$88*4+4,реглист!$C$88+1,RANK(P54,$P$4:$P$81,1))</f>
        <v>23</v>
      </c>
    </row>
    <row r="55" spans="1:17" x14ac:dyDescent="0.25">
      <c r="A55" s="37">
        <f t="shared" si="2"/>
        <v>52</v>
      </c>
      <c r="B55" s="28">
        <f>реглист!B56</f>
        <v>0</v>
      </c>
      <c r="C55" s="29">
        <f>реглист!C56</f>
        <v>0</v>
      </c>
      <c r="D55" s="27">
        <f>IFERROR(VLOOKUP(C55,Т1За!$C$3:$D$42,2,0),0)</f>
        <v>0</v>
      </c>
      <c r="E55" s="27">
        <f>IFERROR(VLOOKUP(C55,Т1За!$C$3:$E$42,3,0),0)</f>
        <v>23</v>
      </c>
      <c r="F55" s="27">
        <f>IFERROR(VLOOKUP(C55,Т1Зб!$C$3:$D$42,2,0),0)</f>
        <v>0</v>
      </c>
      <c r="G55" s="27">
        <f>IFERROR(VLOOKUP(C55,Т1Зб!$C$3:$E$42,3,0),0)</f>
        <v>23</v>
      </c>
      <c r="H55" s="27">
        <f>IFERROR(VLOOKUP(C55,Т2За!$C$3:$D$42,2,0),0)</f>
        <v>0</v>
      </c>
      <c r="I55" s="27">
        <f>IFERROR(VLOOKUP(C55,Т2За!$C$3:$E$42,3,0),0)</f>
        <v>23</v>
      </c>
      <c r="J55" s="26">
        <f>IFERROR(VLOOKUP(C55,Т2Зб!$C$3:$D$42,2,0),0)</f>
        <v>0</v>
      </c>
      <c r="K55" s="26">
        <f>IFERROR(VLOOKUP(C55,Т2Зб!$C$3:$E$42,3,0),0)</f>
        <v>23</v>
      </c>
      <c r="L55" s="27">
        <f t="shared" si="1"/>
        <v>0</v>
      </c>
      <c r="M55" s="49">
        <f>IF(L55=0,реглист!$C$88*2+2,E55+G55+I55+K55)</f>
        <v>46</v>
      </c>
      <c r="N55" s="49">
        <f>IF(M55=реглист!$C$88*2+2,реглист!$C$88*2+1,RANK(M55,$M$4:$M$81,1))</f>
        <v>45</v>
      </c>
      <c r="O55" s="105"/>
      <c r="P55" s="105"/>
      <c r="Q55" s="105"/>
    </row>
    <row r="56" spans="1:17" x14ac:dyDescent="0.25">
      <c r="A56" s="37">
        <f t="shared" si="2"/>
        <v>53</v>
      </c>
      <c r="B56" s="28">
        <f>реглист!B57</f>
        <v>0</v>
      </c>
      <c r="C56" s="29">
        <f>реглист!C57</f>
        <v>0</v>
      </c>
      <c r="D56" s="27">
        <f>IFERROR(VLOOKUP(C56,Т1За!$C$3:$D$42,2,0),0)</f>
        <v>0</v>
      </c>
      <c r="E56" s="27">
        <f>IFERROR(VLOOKUP(C56,Т1За!$C$3:$E$42,3,0),0)</f>
        <v>23</v>
      </c>
      <c r="F56" s="27">
        <f>IFERROR(VLOOKUP(C56,Т1Зб!$C$3:$D$42,2,0),0)</f>
        <v>0</v>
      </c>
      <c r="G56" s="27">
        <f>IFERROR(VLOOKUP(C56,Т1Зб!$C$3:$E$42,3,0),0)</f>
        <v>23</v>
      </c>
      <c r="H56" s="27">
        <f>IFERROR(VLOOKUP(C56,Т2За!$C$3:$D$42,2,0),0)</f>
        <v>0</v>
      </c>
      <c r="I56" s="27">
        <f>IFERROR(VLOOKUP(C56,Т2За!$C$3:$E$42,3,0),0)</f>
        <v>23</v>
      </c>
      <c r="J56" s="26">
        <f>IFERROR(VLOOKUP(C56,Т2Зб!$C$3:$D$42,2,0),0)</f>
        <v>0</v>
      </c>
      <c r="K56" s="26">
        <f>IFERROR(VLOOKUP(C56,Т2Зб!$C$3:$E$42,3,0),0)</f>
        <v>23</v>
      </c>
      <c r="L56" s="27">
        <f t="shared" si="1"/>
        <v>0</v>
      </c>
      <c r="M56" s="49">
        <f>IF(L56=0,реглист!$C$88*2+2,E56+G56+I56+K56)</f>
        <v>46</v>
      </c>
      <c r="N56" s="49">
        <f>IF(M56=реглист!$C$88*2+2,реглист!$C$88*2+1,RANK(M56,$M$4:$M$81,1))</f>
        <v>45</v>
      </c>
      <c r="O56" s="101">
        <f t="shared" ref="O56" si="16">L56+L57</f>
        <v>0</v>
      </c>
      <c r="P56" s="104">
        <f>IF(O56=0,реглист!$C$88*4+4,M56+M57)</f>
        <v>92</v>
      </c>
      <c r="Q56" s="104">
        <f>IF(P56=реглист!$C$88*4+4,реглист!$C$88+1,RANK(P56,$P$4:$P$81,1))</f>
        <v>23</v>
      </c>
    </row>
    <row r="57" spans="1:17" x14ac:dyDescent="0.25">
      <c r="A57" s="37">
        <f t="shared" si="2"/>
        <v>54</v>
      </c>
      <c r="B57" s="28">
        <f>реглист!B58</f>
        <v>0</v>
      </c>
      <c r="C57" s="29">
        <f>реглист!C58</f>
        <v>0</v>
      </c>
      <c r="D57" s="27">
        <f>IFERROR(VLOOKUP(C57,Т1За!$C$3:$D$42,2,0),0)</f>
        <v>0</v>
      </c>
      <c r="E57" s="27">
        <f>IFERROR(VLOOKUP(C57,Т1За!$C$3:$E$42,3,0),0)</f>
        <v>23</v>
      </c>
      <c r="F57" s="27">
        <f>IFERROR(VLOOKUP(C57,Т1Зб!$C$3:$D$42,2,0),0)</f>
        <v>0</v>
      </c>
      <c r="G57" s="27">
        <f>IFERROR(VLOOKUP(C57,Т1Зб!$C$3:$E$42,3,0),0)</f>
        <v>23</v>
      </c>
      <c r="H57" s="27">
        <f>IFERROR(VLOOKUP(C57,Т2За!$C$3:$D$42,2,0),0)</f>
        <v>0</v>
      </c>
      <c r="I57" s="27">
        <f>IFERROR(VLOOKUP(C57,Т2За!$C$3:$E$42,3,0),0)</f>
        <v>23</v>
      </c>
      <c r="J57" s="26">
        <f>IFERROR(VLOOKUP(C57,Т2Зб!$C$3:$D$42,2,0),0)</f>
        <v>0</v>
      </c>
      <c r="K57" s="26">
        <f>IFERROR(VLOOKUP(C57,Т2Зб!$C$3:$E$42,3,0),0)</f>
        <v>23</v>
      </c>
      <c r="L57" s="27">
        <f t="shared" si="1"/>
        <v>0</v>
      </c>
      <c r="M57" s="49">
        <f>IF(L57=0,реглист!$C$88*2+2,E57+G57+I57+K57)</f>
        <v>46</v>
      </c>
      <c r="N57" s="49">
        <f>IF(M57=реглист!$C$88*2+2,реглист!$C$88*2+1,RANK(M57,$M$4:$M$81,1))</f>
        <v>45</v>
      </c>
      <c r="O57" s="105"/>
      <c r="P57" s="105"/>
      <c r="Q57" s="105"/>
    </row>
    <row r="58" spans="1:17" x14ac:dyDescent="0.25">
      <c r="A58" s="37">
        <f t="shared" si="2"/>
        <v>55</v>
      </c>
      <c r="B58" s="28">
        <f>реглист!B59</f>
        <v>0</v>
      </c>
      <c r="C58" s="29">
        <f>реглист!C59</f>
        <v>0</v>
      </c>
      <c r="D58" s="27">
        <f>IFERROR(VLOOKUP(C58,Т1За!$C$3:$D$42,2,0),0)</f>
        <v>0</v>
      </c>
      <c r="E58" s="27">
        <f>IFERROR(VLOOKUP(C58,Т1За!$C$3:$E$42,3,0),0)</f>
        <v>23</v>
      </c>
      <c r="F58" s="27">
        <f>IFERROR(VLOOKUP(C58,Т1Зб!$C$3:$D$42,2,0),0)</f>
        <v>0</v>
      </c>
      <c r="G58" s="27">
        <f>IFERROR(VLOOKUP(C58,Т1Зб!$C$3:$E$42,3,0),0)</f>
        <v>23</v>
      </c>
      <c r="H58" s="27">
        <f>IFERROR(VLOOKUP(C58,Т2За!$C$3:$D$42,2,0),0)</f>
        <v>0</v>
      </c>
      <c r="I58" s="27">
        <f>IFERROR(VLOOKUP(C58,Т2За!$C$3:$E$42,3,0),0)</f>
        <v>23</v>
      </c>
      <c r="J58" s="26">
        <f>IFERROR(VLOOKUP(C58,Т2Зб!$C$3:$D$42,2,0),0)</f>
        <v>0</v>
      </c>
      <c r="K58" s="26">
        <f>IFERROR(VLOOKUP(C58,Т2Зб!$C$3:$E$42,3,0),0)</f>
        <v>23</v>
      </c>
      <c r="L58" s="27">
        <f t="shared" si="1"/>
        <v>0</v>
      </c>
      <c r="M58" s="49">
        <f>IF(L58=0,реглист!$C$88*2+2,E58+G58+I58+K58)</f>
        <v>46</v>
      </c>
      <c r="N58" s="49">
        <f>IF(M58=реглист!$C$88*2+2,реглист!$C$88*2+1,RANK(M58,$M$4:$M$81,1))</f>
        <v>45</v>
      </c>
      <c r="O58" s="101">
        <f t="shared" ref="O58" si="17">L58+L59</f>
        <v>0</v>
      </c>
      <c r="P58" s="104">
        <f>IF(O58=0,реглист!$C$88*4+4,M58+M59)</f>
        <v>92</v>
      </c>
      <c r="Q58" s="104">
        <f>IF(P58=реглист!$C$88*4+4,реглист!$C$88+1,RANK(P58,$P$4:$P$81,1))</f>
        <v>23</v>
      </c>
    </row>
    <row r="59" spans="1:17" x14ac:dyDescent="0.25">
      <c r="A59" s="37">
        <f t="shared" si="2"/>
        <v>56</v>
      </c>
      <c r="B59" s="28">
        <f>реглист!B60</f>
        <v>0</v>
      </c>
      <c r="C59" s="29">
        <f>реглист!C60</f>
        <v>0</v>
      </c>
      <c r="D59" s="27">
        <f>IFERROR(VLOOKUP(C59,Т1За!$C$3:$D$42,2,0),0)</f>
        <v>0</v>
      </c>
      <c r="E59" s="27">
        <f>IFERROR(VLOOKUP(C59,Т1За!$C$3:$E$42,3,0),0)</f>
        <v>23</v>
      </c>
      <c r="F59" s="27">
        <f>IFERROR(VLOOKUP(C59,Т1Зб!$C$3:$D$42,2,0),0)</f>
        <v>0</v>
      </c>
      <c r="G59" s="27">
        <f>IFERROR(VLOOKUP(C59,Т1Зб!$C$3:$E$42,3,0),0)</f>
        <v>23</v>
      </c>
      <c r="H59" s="27">
        <f>IFERROR(VLOOKUP(C59,Т2За!$C$3:$D$42,2,0),0)</f>
        <v>0</v>
      </c>
      <c r="I59" s="27">
        <f>IFERROR(VLOOKUP(C59,Т2За!$C$3:$E$42,3,0),0)</f>
        <v>23</v>
      </c>
      <c r="J59" s="26">
        <f>IFERROR(VLOOKUP(C59,Т2Зб!$C$3:$D$42,2,0),0)</f>
        <v>0</v>
      </c>
      <c r="K59" s="26">
        <f>IFERROR(VLOOKUP(C59,Т2Зб!$C$3:$E$42,3,0),0)</f>
        <v>23</v>
      </c>
      <c r="L59" s="27">
        <f t="shared" si="1"/>
        <v>0</v>
      </c>
      <c r="M59" s="49">
        <f>IF(L59=0,реглист!$C$88*2+2,E59+G59+I59+K59)</f>
        <v>46</v>
      </c>
      <c r="N59" s="49">
        <f>IF(M59=реглист!$C$88*2+2,реглист!$C$88*2+1,RANK(M59,$M$4:$M$81,1))</f>
        <v>45</v>
      </c>
      <c r="O59" s="105"/>
      <c r="P59" s="105"/>
      <c r="Q59" s="105"/>
    </row>
    <row r="60" spans="1:17" x14ac:dyDescent="0.25">
      <c r="A60" s="37">
        <f>A59+1</f>
        <v>57</v>
      </c>
      <c r="B60" s="28">
        <f>реглист!B61</f>
        <v>0</v>
      </c>
      <c r="C60" s="29">
        <f>реглист!C61</f>
        <v>0</v>
      </c>
      <c r="D60" s="27">
        <f>IFERROR(VLOOKUP(C60,Т1За!$C$3:$D$42,2,0),0)</f>
        <v>0</v>
      </c>
      <c r="E60" s="27">
        <f>IFERROR(VLOOKUP(C60,Т1За!$C$3:$E$42,3,0),0)</f>
        <v>23</v>
      </c>
      <c r="F60" s="27">
        <f>IFERROR(VLOOKUP(C60,Т1Зб!$C$3:$D$42,2,0),0)</f>
        <v>0</v>
      </c>
      <c r="G60" s="27">
        <f>IFERROR(VLOOKUP(C60,Т1Зб!$C$3:$E$42,3,0),0)</f>
        <v>23</v>
      </c>
      <c r="H60" s="27">
        <f>IFERROR(VLOOKUP(C60,Т2За!$C$3:$D$42,2,0),0)</f>
        <v>0</v>
      </c>
      <c r="I60" s="27">
        <f>IFERROR(VLOOKUP(C60,Т2За!$C$3:$E$42,3,0),0)</f>
        <v>23</v>
      </c>
      <c r="J60" s="26">
        <f>IFERROR(VLOOKUP(C60,Т2Зб!$C$3:$D$42,2,0),0)</f>
        <v>0</v>
      </c>
      <c r="K60" s="26">
        <f>IFERROR(VLOOKUP(C60,Т2Зб!$C$3:$E$42,3,0),0)</f>
        <v>23</v>
      </c>
      <c r="L60" s="27">
        <f t="shared" si="1"/>
        <v>0</v>
      </c>
      <c r="M60" s="49">
        <f>IF(L60=0,реглист!$C$88*2+2,E60+G60+I60+K60)</f>
        <v>46</v>
      </c>
      <c r="N60" s="49">
        <f>IF(M60=реглист!$C$88*2+2,реглист!$C$88*2+1,RANK(M60,$M$4:$M$81,1))</f>
        <v>45</v>
      </c>
      <c r="O60" s="106">
        <f>L60+L61</f>
        <v>0</v>
      </c>
      <c r="P60" s="104">
        <f>IF(O60=0,реглист!$C$88*4+4,M60+M61)</f>
        <v>92</v>
      </c>
      <c r="Q60" s="104">
        <f>IF(P60=реглист!$C$88*4+4,реглист!$C$88+1,RANK(P60,$P$4:$P$81,1))</f>
        <v>23</v>
      </c>
    </row>
    <row r="61" spans="1:17" x14ac:dyDescent="0.25">
      <c r="A61" s="37">
        <f t="shared" si="2"/>
        <v>58</v>
      </c>
      <c r="B61" s="28">
        <f>реглист!B62</f>
        <v>0</v>
      </c>
      <c r="C61" s="29">
        <f>реглист!C62</f>
        <v>0</v>
      </c>
      <c r="D61" s="27">
        <f>IFERROR(VLOOKUP(C61,Т1За!$C$3:$D$42,2,0),0)</f>
        <v>0</v>
      </c>
      <c r="E61" s="27">
        <f>IFERROR(VLOOKUP(C61,Т1За!$C$3:$E$42,3,0),0)</f>
        <v>23</v>
      </c>
      <c r="F61" s="27">
        <f>IFERROR(VLOOKUP(C61,Т1Зб!$C$3:$D$42,2,0),0)</f>
        <v>0</v>
      </c>
      <c r="G61" s="27">
        <f>IFERROR(VLOOKUP(C61,Т1Зб!$C$3:$E$42,3,0),0)</f>
        <v>23</v>
      </c>
      <c r="H61" s="27">
        <f>IFERROR(VLOOKUP(C61,Т2За!$C$3:$D$42,2,0),0)</f>
        <v>0</v>
      </c>
      <c r="I61" s="27">
        <f>IFERROR(VLOOKUP(C61,Т2За!$C$3:$E$42,3,0),0)</f>
        <v>23</v>
      </c>
      <c r="J61" s="26">
        <f>IFERROR(VLOOKUP(C61,Т2Зб!$C$3:$D$42,2,0),0)</f>
        <v>0</v>
      </c>
      <c r="K61" s="26">
        <f>IFERROR(VLOOKUP(C61,Т2Зб!$C$3:$E$42,3,0),0)</f>
        <v>23</v>
      </c>
      <c r="L61" s="27">
        <f t="shared" si="1"/>
        <v>0</v>
      </c>
      <c r="M61" s="49">
        <f>IF(L61=0,реглист!$C$88*2+2,E61+G61+I61+K61)</f>
        <v>46</v>
      </c>
      <c r="N61" s="49">
        <f>IF(M61=реглист!$C$88*2+2,реглист!$C$88*2+1,RANK(M61,$M$4:$M$81,1))</f>
        <v>45</v>
      </c>
      <c r="O61" s="107"/>
      <c r="P61" s="105"/>
      <c r="Q61" s="105"/>
    </row>
    <row r="62" spans="1:17" x14ac:dyDescent="0.25">
      <c r="A62" s="37">
        <f t="shared" si="2"/>
        <v>59</v>
      </c>
      <c r="B62" s="28">
        <f>реглист!B63</f>
        <v>0</v>
      </c>
      <c r="C62" s="29">
        <f>реглист!C63</f>
        <v>0</v>
      </c>
      <c r="D62" s="27">
        <f>IFERROR(VLOOKUP(C62,Т1За!$C$3:$D$42,2,0),0)</f>
        <v>0</v>
      </c>
      <c r="E62" s="27">
        <f>IFERROR(VLOOKUP(C62,Т1За!$C$3:$E$42,3,0),0)</f>
        <v>23</v>
      </c>
      <c r="F62" s="27">
        <f>IFERROR(VLOOKUP(C62,Т1Зб!$C$3:$D$42,2,0),0)</f>
        <v>0</v>
      </c>
      <c r="G62" s="27">
        <f>IFERROR(VLOOKUP(C62,Т1Зб!$C$3:$E$42,3,0),0)</f>
        <v>23</v>
      </c>
      <c r="H62" s="27">
        <f>IFERROR(VLOOKUP(C62,Т2За!$C$3:$D$42,2,0),0)</f>
        <v>0</v>
      </c>
      <c r="I62" s="27">
        <f>IFERROR(VLOOKUP(C62,Т2За!$C$3:$E$42,3,0),0)</f>
        <v>23</v>
      </c>
      <c r="J62" s="26">
        <f>IFERROR(VLOOKUP(C62,Т2Зб!$C$3:$D$42,2,0),0)</f>
        <v>0</v>
      </c>
      <c r="K62" s="26">
        <f>IFERROR(VLOOKUP(C62,Т2Зб!$C$3:$E$42,3,0),0)</f>
        <v>23</v>
      </c>
      <c r="L62" s="27">
        <f t="shared" si="1"/>
        <v>0</v>
      </c>
      <c r="M62" s="49">
        <f>IF(L62=0,реглист!$C$88*2+2,E62+G62+I62+K62)</f>
        <v>46</v>
      </c>
      <c r="N62" s="49">
        <f>IF(M62=реглист!$C$88*2+2,реглист!$C$88*2+1,RANK(M62,$M$4:$M$81,1))</f>
        <v>45</v>
      </c>
      <c r="O62" s="101">
        <f t="shared" ref="O62" si="18">L62+L63</f>
        <v>0</v>
      </c>
      <c r="P62" s="104">
        <f>IF(O62=0,реглист!$C$88*4+4,M62+M63)</f>
        <v>92</v>
      </c>
      <c r="Q62" s="104">
        <f>IF(P62=реглист!$C$88*4+4,реглист!$C$88+1,RANK(P62,$P$4:$P$81,1))</f>
        <v>23</v>
      </c>
    </row>
    <row r="63" spans="1:17" x14ac:dyDescent="0.25">
      <c r="A63" s="37">
        <f t="shared" si="2"/>
        <v>60</v>
      </c>
      <c r="B63" s="28">
        <f>реглист!B64</f>
        <v>0</v>
      </c>
      <c r="C63" s="29">
        <f>реглист!C64</f>
        <v>0</v>
      </c>
      <c r="D63" s="27">
        <f>IFERROR(VLOOKUP(C63,Т1За!$C$3:$D$42,2,0),0)</f>
        <v>0</v>
      </c>
      <c r="E63" s="27">
        <f>IFERROR(VLOOKUP(C63,Т1За!$C$3:$E$42,3,0),0)</f>
        <v>23</v>
      </c>
      <c r="F63" s="27">
        <f>IFERROR(VLOOKUP(C63,Т1Зб!$C$3:$D$42,2,0),0)</f>
        <v>0</v>
      </c>
      <c r="G63" s="27">
        <f>IFERROR(VLOOKUP(C63,Т1Зб!$C$3:$E$42,3,0),0)</f>
        <v>23</v>
      </c>
      <c r="H63" s="27">
        <f>IFERROR(VLOOKUP(C63,Т2За!$C$3:$D$42,2,0),0)</f>
        <v>0</v>
      </c>
      <c r="I63" s="27">
        <f>IFERROR(VLOOKUP(C63,Т2За!$C$3:$E$42,3,0),0)</f>
        <v>23</v>
      </c>
      <c r="J63" s="26">
        <f>IFERROR(VLOOKUP(C63,Т2Зб!$C$3:$D$42,2,0),0)</f>
        <v>0</v>
      </c>
      <c r="K63" s="26">
        <f>IFERROR(VLOOKUP(C63,Т2Зб!$C$3:$E$42,3,0),0)</f>
        <v>23</v>
      </c>
      <c r="L63" s="27">
        <f t="shared" ref="L63:L80" si="19">D63+F63+H63+J63</f>
        <v>0</v>
      </c>
      <c r="M63" s="49">
        <f>IF(L63=0,реглист!$C$88*2+2,E63+G63+I63+K63)</f>
        <v>46</v>
      </c>
      <c r="N63" s="49">
        <f>IF(M63=реглист!$C$88*2+2,реглист!$C$88*2+1,RANK(M63,$M$4:$M$81,1))</f>
        <v>45</v>
      </c>
      <c r="O63" s="105"/>
      <c r="P63" s="105"/>
      <c r="Q63" s="105"/>
    </row>
    <row r="64" spans="1:17" x14ac:dyDescent="0.25">
      <c r="A64" s="37">
        <f t="shared" ref="A64:A81" si="20">A63+1</f>
        <v>61</v>
      </c>
      <c r="B64" s="28">
        <f>реглист!B65</f>
        <v>0</v>
      </c>
      <c r="C64" s="29">
        <f>реглист!C65</f>
        <v>0</v>
      </c>
      <c r="D64" s="27">
        <f>IFERROR(VLOOKUP(C64,Т1За!$C$3:$D$42,2,0),0)</f>
        <v>0</v>
      </c>
      <c r="E64" s="27">
        <f>IFERROR(VLOOKUP(C64,Т1За!$C$3:$E$42,3,0),0)</f>
        <v>23</v>
      </c>
      <c r="F64" s="27">
        <f>IFERROR(VLOOKUP(C64,Т1Зб!$C$3:$D$42,2,0),0)</f>
        <v>0</v>
      </c>
      <c r="G64" s="27">
        <f>IFERROR(VLOOKUP(C64,Т1Зб!$C$3:$E$42,3,0),0)</f>
        <v>23</v>
      </c>
      <c r="H64" s="27">
        <f>IFERROR(VLOOKUP(C64,Т2За!$C$3:$D$42,2,0),0)</f>
        <v>0</v>
      </c>
      <c r="I64" s="27">
        <f>IFERROR(VLOOKUP(C64,Т2За!$C$3:$E$42,3,0),0)</f>
        <v>23</v>
      </c>
      <c r="J64" s="26">
        <f>IFERROR(VLOOKUP(C64,Т2Зб!$C$3:$D$42,2,0),0)</f>
        <v>0</v>
      </c>
      <c r="K64" s="26">
        <f>IFERROR(VLOOKUP(C64,Т2Зб!$C$3:$E$42,3,0),0)</f>
        <v>23</v>
      </c>
      <c r="L64" s="27">
        <f t="shared" si="19"/>
        <v>0</v>
      </c>
      <c r="M64" s="49">
        <f>IF(L64=0,реглист!$C$88*2+2,E64+G64+I64+K64)</f>
        <v>46</v>
      </c>
      <c r="N64" s="49">
        <f>IF(M64=реглист!$C$88*2+2,реглист!$C$88*2+1,RANK(M64,$M$4:$M$81,1))</f>
        <v>45</v>
      </c>
      <c r="O64" s="101">
        <f t="shared" ref="O64" si="21">L64+L65</f>
        <v>0</v>
      </c>
      <c r="P64" s="104">
        <f>IF(O64=0,реглист!$C$88*4+4,M64+M65)</f>
        <v>92</v>
      </c>
      <c r="Q64" s="104">
        <f>IF(P64=реглист!$C$88*4+4,реглист!$C$88+1,RANK(P64,$P$4:$P$81,1))</f>
        <v>23</v>
      </c>
    </row>
    <row r="65" spans="1:17" x14ac:dyDescent="0.25">
      <c r="A65" s="37">
        <f t="shared" si="20"/>
        <v>62</v>
      </c>
      <c r="B65" s="28">
        <f>реглист!B66</f>
        <v>0</v>
      </c>
      <c r="C65" s="29">
        <f>реглист!C66</f>
        <v>0</v>
      </c>
      <c r="D65" s="27">
        <f>IFERROR(VLOOKUP(C65,Т1За!$C$3:$D$42,2,0),0)</f>
        <v>0</v>
      </c>
      <c r="E65" s="27">
        <f>IFERROR(VLOOKUP(C65,Т1За!$C$3:$E$42,3,0),0)</f>
        <v>23</v>
      </c>
      <c r="F65" s="27">
        <f>IFERROR(VLOOKUP(C65,Т1Зб!$C$3:$D$42,2,0),0)</f>
        <v>0</v>
      </c>
      <c r="G65" s="27">
        <f>IFERROR(VLOOKUP(C65,Т1Зб!$C$3:$E$42,3,0),0)</f>
        <v>23</v>
      </c>
      <c r="H65" s="27">
        <f>IFERROR(VLOOKUP(C65,Т2За!$C$3:$D$42,2,0),0)</f>
        <v>0</v>
      </c>
      <c r="I65" s="27">
        <f>IFERROR(VLOOKUP(C65,Т2За!$C$3:$E$42,3,0),0)</f>
        <v>23</v>
      </c>
      <c r="J65" s="26">
        <f>IFERROR(VLOOKUP(C65,Т2Зб!$C$3:$D$42,2,0),0)</f>
        <v>0</v>
      </c>
      <c r="K65" s="26">
        <f>IFERROR(VLOOKUP(C65,Т2Зб!$C$3:$E$42,3,0),0)</f>
        <v>23</v>
      </c>
      <c r="L65" s="27">
        <f t="shared" si="19"/>
        <v>0</v>
      </c>
      <c r="M65" s="49">
        <f>IF(L65=0,реглист!$C$88*2+2,E65+G65+I65+K65)</f>
        <v>46</v>
      </c>
      <c r="N65" s="49">
        <f>IF(M65=реглист!$C$88*2+2,реглист!$C$88*2+1,RANK(M65,$M$4:$M$81,1))</f>
        <v>45</v>
      </c>
      <c r="O65" s="105"/>
      <c r="P65" s="105"/>
      <c r="Q65" s="105"/>
    </row>
    <row r="66" spans="1:17" x14ac:dyDescent="0.25">
      <c r="A66" s="37">
        <f t="shared" si="20"/>
        <v>63</v>
      </c>
      <c r="B66" s="28">
        <f>реглист!B67</f>
        <v>0</v>
      </c>
      <c r="C66" s="29">
        <f>реглист!C67</f>
        <v>0</v>
      </c>
      <c r="D66" s="27">
        <f>IFERROR(VLOOKUP(C66,Т1За!$C$3:$D$42,2,0),0)</f>
        <v>0</v>
      </c>
      <c r="E66" s="27">
        <f>IFERROR(VLOOKUP(C66,Т1За!$C$3:$E$42,3,0),0)</f>
        <v>23</v>
      </c>
      <c r="F66" s="27">
        <f>IFERROR(VLOOKUP(C66,Т1Зб!$C$3:$D$42,2,0),0)</f>
        <v>0</v>
      </c>
      <c r="G66" s="27">
        <f>IFERROR(VLOOKUP(C66,Т1Зб!$C$3:$E$42,3,0),0)</f>
        <v>23</v>
      </c>
      <c r="H66" s="27">
        <f>IFERROR(VLOOKUP(C66,Т2За!$C$3:$D$42,2,0),0)</f>
        <v>0</v>
      </c>
      <c r="I66" s="27">
        <f>IFERROR(VLOOKUP(C66,Т2За!$C$3:$E$42,3,0),0)</f>
        <v>23</v>
      </c>
      <c r="J66" s="26">
        <f>IFERROR(VLOOKUP(C66,Т2Зб!$C$3:$D$42,2,0),0)</f>
        <v>0</v>
      </c>
      <c r="K66" s="26">
        <f>IFERROR(VLOOKUP(C66,Т2Зб!$C$3:$E$42,3,0),0)</f>
        <v>23</v>
      </c>
      <c r="L66" s="27">
        <f t="shared" si="19"/>
        <v>0</v>
      </c>
      <c r="M66" s="49">
        <f>IF(L66=0,реглист!$C$88*2+2,E66+G66+I66+K66)</f>
        <v>46</v>
      </c>
      <c r="N66" s="49">
        <f>IF(M66=реглист!$C$88*2+2,реглист!$C$88*2+1,RANK(M66,$M$4:$M$81,1))</f>
        <v>45</v>
      </c>
      <c r="O66" s="101">
        <f t="shared" ref="O66" si="22">L66+L67</f>
        <v>0</v>
      </c>
      <c r="P66" s="104">
        <f>IF(O66=0,реглист!$C$88*4+4,M66+M67)</f>
        <v>92</v>
      </c>
      <c r="Q66" s="104">
        <f>IF(P66=реглист!$C$88*4+4,реглист!$C$88+1,RANK(P66,$P$4:$P$81,1))</f>
        <v>23</v>
      </c>
    </row>
    <row r="67" spans="1:17" x14ac:dyDescent="0.25">
      <c r="A67" s="37">
        <f t="shared" si="20"/>
        <v>64</v>
      </c>
      <c r="B67" s="28">
        <f>реглист!B68</f>
        <v>0</v>
      </c>
      <c r="C67" s="29">
        <f>реглист!C68</f>
        <v>0</v>
      </c>
      <c r="D67" s="27">
        <f>IFERROR(VLOOKUP(C67,Т1За!$C$3:$D$42,2,0),0)</f>
        <v>0</v>
      </c>
      <c r="E67" s="27">
        <f>IFERROR(VLOOKUP(C67,Т1За!$C$3:$E$42,3,0),0)</f>
        <v>23</v>
      </c>
      <c r="F67" s="27">
        <f>IFERROR(VLOOKUP(C67,Т1Зб!$C$3:$D$42,2,0),0)</f>
        <v>0</v>
      </c>
      <c r="G67" s="27">
        <f>IFERROR(VLOOKUP(C67,Т1Зб!$C$3:$E$42,3,0),0)</f>
        <v>23</v>
      </c>
      <c r="H67" s="27">
        <f>IFERROR(VLOOKUP(C67,Т2За!$C$3:$D$42,2,0),0)</f>
        <v>0</v>
      </c>
      <c r="I67" s="27">
        <f>IFERROR(VLOOKUP(C67,Т2За!$C$3:$E$42,3,0),0)</f>
        <v>23</v>
      </c>
      <c r="J67" s="26">
        <f>IFERROR(VLOOKUP(C67,Т2Зб!$C$3:$D$42,2,0),0)</f>
        <v>0</v>
      </c>
      <c r="K67" s="26">
        <f>IFERROR(VLOOKUP(C67,Т2Зб!$C$3:$E$42,3,0),0)</f>
        <v>23</v>
      </c>
      <c r="L67" s="27">
        <f t="shared" si="19"/>
        <v>0</v>
      </c>
      <c r="M67" s="49">
        <f>IF(L67=0,реглист!$C$88*2+2,E67+G67+I67+K67)</f>
        <v>46</v>
      </c>
      <c r="N67" s="49">
        <f>IF(M67=реглист!$C$88*2+2,реглист!$C$88*2+1,RANK(M67,$M$4:$M$81,1))</f>
        <v>45</v>
      </c>
      <c r="O67" s="105"/>
      <c r="P67" s="105"/>
      <c r="Q67" s="105"/>
    </row>
    <row r="68" spans="1:17" x14ac:dyDescent="0.25">
      <c r="A68" s="37">
        <f t="shared" si="20"/>
        <v>65</v>
      </c>
      <c r="B68" s="28">
        <f>реглист!B69</f>
        <v>0</v>
      </c>
      <c r="C68" s="29">
        <f>реглист!C69</f>
        <v>0</v>
      </c>
      <c r="D68" s="27">
        <f>IFERROR(VLOOKUP(C68,Т1За!$C$3:$D$42,2,0),0)</f>
        <v>0</v>
      </c>
      <c r="E68" s="27">
        <f>IFERROR(VLOOKUP(C68,Т1За!$C$3:$E$42,3,0),0)</f>
        <v>23</v>
      </c>
      <c r="F68" s="27">
        <f>IFERROR(VLOOKUP(C68,Т1Зб!$C$3:$D$42,2,0),0)</f>
        <v>0</v>
      </c>
      <c r="G68" s="27">
        <f>IFERROR(VLOOKUP(C68,Т1Зб!$C$3:$E$42,3,0),0)</f>
        <v>23</v>
      </c>
      <c r="H68" s="27">
        <f>IFERROR(VLOOKUP(C68,Т2За!$C$3:$D$42,2,0),0)</f>
        <v>0</v>
      </c>
      <c r="I68" s="27">
        <f>IFERROR(VLOOKUP(C68,Т2За!$C$3:$E$42,3,0),0)</f>
        <v>23</v>
      </c>
      <c r="J68" s="26">
        <f>IFERROR(VLOOKUP(C68,Т2Зб!$C$3:$D$42,2,0),0)</f>
        <v>0</v>
      </c>
      <c r="K68" s="26">
        <f>IFERROR(VLOOKUP(C68,Т2Зб!$C$3:$E$42,3,0),0)</f>
        <v>23</v>
      </c>
      <c r="L68" s="27">
        <f t="shared" si="19"/>
        <v>0</v>
      </c>
      <c r="M68" s="49">
        <f>IF(L68=0,реглист!$C$88*2+2,E68+G68+I68+K68)</f>
        <v>46</v>
      </c>
      <c r="N68" s="49">
        <f>IF(M68=реглист!$C$88*2+2,реглист!$C$88*2+1,RANK(M68,$M$4:$M$81,1))</f>
        <v>45</v>
      </c>
      <c r="O68" s="101">
        <f t="shared" ref="O68" si="23">L68+L69</f>
        <v>0</v>
      </c>
      <c r="P68" s="104">
        <f>IF(O68=0,реглист!$C$88*4+4,M68+M69)</f>
        <v>92</v>
      </c>
      <c r="Q68" s="104">
        <f>IF(P68=реглист!$C$88*4+4,реглист!$C$88+1,RANK(P68,$P$4:$P$81,1))</f>
        <v>23</v>
      </c>
    </row>
    <row r="69" spans="1:17" x14ac:dyDescent="0.25">
      <c r="A69" s="37">
        <f t="shared" si="20"/>
        <v>66</v>
      </c>
      <c r="B69" s="28">
        <f>реглист!B70</f>
        <v>0</v>
      </c>
      <c r="C69" s="29">
        <f>реглист!C70</f>
        <v>0</v>
      </c>
      <c r="D69" s="27">
        <f>IFERROR(VLOOKUP(C69,Т1За!$C$3:$D$42,2,0),0)</f>
        <v>0</v>
      </c>
      <c r="E69" s="27">
        <f>IFERROR(VLOOKUP(C69,Т1За!$C$3:$E$42,3,0),0)</f>
        <v>23</v>
      </c>
      <c r="F69" s="27">
        <f>IFERROR(VLOOKUP(C69,Т1Зб!$C$3:$D$42,2,0),0)</f>
        <v>0</v>
      </c>
      <c r="G69" s="27">
        <f>IFERROR(VLOOKUP(C69,Т1Зб!$C$3:$E$42,3,0),0)</f>
        <v>23</v>
      </c>
      <c r="H69" s="27">
        <f>IFERROR(VLOOKUP(C69,Т2За!$C$3:$D$42,2,0),0)</f>
        <v>0</v>
      </c>
      <c r="I69" s="27">
        <f>IFERROR(VLOOKUP(C69,Т2За!$C$3:$E$42,3,0),0)</f>
        <v>23</v>
      </c>
      <c r="J69" s="26">
        <f>IFERROR(VLOOKUP(C69,Т2Зб!$C$3:$D$42,2,0),0)</f>
        <v>0</v>
      </c>
      <c r="K69" s="26">
        <f>IFERROR(VLOOKUP(C69,Т2Зб!$C$3:$E$42,3,0),0)</f>
        <v>23</v>
      </c>
      <c r="L69" s="27">
        <f t="shared" si="19"/>
        <v>0</v>
      </c>
      <c r="M69" s="49">
        <f>IF(L69=0,реглист!$C$88*2+2,E69+G69+I69+K69)</f>
        <v>46</v>
      </c>
      <c r="N69" s="49">
        <f>IF(M69=реглист!$C$88*2+2,реглист!$C$88*2+1,RANK(M69,$M$4:$M$81,1))</f>
        <v>45</v>
      </c>
      <c r="O69" s="105"/>
      <c r="P69" s="105"/>
      <c r="Q69" s="105"/>
    </row>
    <row r="70" spans="1:17" x14ac:dyDescent="0.25">
      <c r="A70" s="37">
        <f t="shared" si="20"/>
        <v>67</v>
      </c>
      <c r="B70" s="28">
        <f>реглист!B71</f>
        <v>0</v>
      </c>
      <c r="C70" s="29">
        <f>реглист!C71</f>
        <v>0</v>
      </c>
      <c r="D70" s="27">
        <f>IFERROR(VLOOKUP(C70,Т1За!$C$3:$D$42,2,0),0)</f>
        <v>0</v>
      </c>
      <c r="E70" s="27">
        <f>IFERROR(VLOOKUP(C70,Т1За!$C$3:$E$42,3,0),0)</f>
        <v>23</v>
      </c>
      <c r="F70" s="27">
        <f>IFERROR(VLOOKUP(C70,Т1Зб!$C$3:$D$42,2,0),0)</f>
        <v>0</v>
      </c>
      <c r="G70" s="27">
        <f>IFERROR(VLOOKUP(C70,Т1Зб!$C$3:$E$42,3,0),0)</f>
        <v>23</v>
      </c>
      <c r="H70" s="27">
        <f>IFERROR(VLOOKUP(C70,Т2За!$C$3:$D$42,2,0),0)</f>
        <v>0</v>
      </c>
      <c r="I70" s="27">
        <f>IFERROR(VLOOKUP(C70,Т2За!$C$3:$E$42,3,0),0)</f>
        <v>23</v>
      </c>
      <c r="J70" s="26">
        <f>IFERROR(VLOOKUP(C70,Т2Зб!$C$3:$D$42,2,0),0)</f>
        <v>0</v>
      </c>
      <c r="K70" s="26">
        <f>IFERROR(VLOOKUP(C70,Т2Зб!$C$3:$E$42,3,0),0)</f>
        <v>23</v>
      </c>
      <c r="L70" s="27">
        <f t="shared" si="19"/>
        <v>0</v>
      </c>
      <c r="M70" s="49">
        <f>IF(L70=0,реглист!$C$88*2+2,E70+G70+I70+K70)</f>
        <v>46</v>
      </c>
      <c r="N70" s="49">
        <f>IF(M70=реглист!$C$88*2+2,реглист!$C$88*2+1,RANK(M70,$M$4:$M$81,1))</f>
        <v>45</v>
      </c>
      <c r="O70" s="101">
        <f t="shared" ref="O70" si="24">L70+L71</f>
        <v>0</v>
      </c>
      <c r="P70" s="104">
        <f>IF(O70=0,реглист!$C$88*4+4,M70+M71)</f>
        <v>92</v>
      </c>
      <c r="Q70" s="104">
        <f>IF(P70=реглист!$C$88*4+4,реглист!$C$88+1,RANK(P70,$P$4:$P$81,1))</f>
        <v>23</v>
      </c>
    </row>
    <row r="71" spans="1:17" x14ac:dyDescent="0.25">
      <c r="A71" s="37">
        <f t="shared" si="20"/>
        <v>68</v>
      </c>
      <c r="B71" s="28">
        <f>реглист!B72</f>
        <v>0</v>
      </c>
      <c r="C71" s="29">
        <f>реглист!C72</f>
        <v>0</v>
      </c>
      <c r="D71" s="27">
        <f>IFERROR(VLOOKUP(C71,Т1За!$C$3:$D$42,2,0),0)</f>
        <v>0</v>
      </c>
      <c r="E71" s="27">
        <f>IFERROR(VLOOKUP(C71,Т1За!$C$3:$E$42,3,0),0)</f>
        <v>23</v>
      </c>
      <c r="F71" s="27">
        <f>IFERROR(VLOOKUP(C71,Т1Зб!$C$3:$D$42,2,0),0)</f>
        <v>0</v>
      </c>
      <c r="G71" s="27">
        <f>IFERROR(VLOOKUP(C71,Т1Зб!$C$3:$E$42,3,0),0)</f>
        <v>23</v>
      </c>
      <c r="H71" s="27">
        <f>IFERROR(VLOOKUP(C71,Т2За!$C$3:$D$42,2,0),0)</f>
        <v>0</v>
      </c>
      <c r="I71" s="27">
        <f>IFERROR(VLOOKUP(C71,Т2За!$C$3:$E$42,3,0),0)</f>
        <v>23</v>
      </c>
      <c r="J71" s="26">
        <f>IFERROR(VLOOKUP(C71,Т2Зб!$C$3:$D$42,2,0),0)</f>
        <v>0</v>
      </c>
      <c r="K71" s="26">
        <f>IFERROR(VLOOKUP(C71,Т2Зб!$C$3:$E$42,3,0),0)</f>
        <v>23</v>
      </c>
      <c r="L71" s="27">
        <f t="shared" si="19"/>
        <v>0</v>
      </c>
      <c r="M71" s="49">
        <f>IF(L71=0,реглист!$C$88*2+2,E71+G71+I71+K71)</f>
        <v>46</v>
      </c>
      <c r="N71" s="49">
        <f>IF(M71=реглист!$C$88*2+2,реглист!$C$88*2+1,RANK(M71,$M$4:$M$81,1))</f>
        <v>45</v>
      </c>
      <c r="O71" s="105"/>
      <c r="P71" s="105"/>
      <c r="Q71" s="105"/>
    </row>
    <row r="72" spans="1:17" x14ac:dyDescent="0.25">
      <c r="A72" s="37">
        <f t="shared" si="20"/>
        <v>69</v>
      </c>
      <c r="B72" s="28">
        <f>реглист!B73</f>
        <v>0</v>
      </c>
      <c r="C72" s="29">
        <f>реглист!C73</f>
        <v>0</v>
      </c>
      <c r="D72" s="27">
        <f>IFERROR(VLOOKUP(C72,Т1За!$C$3:$D$42,2,0),0)</f>
        <v>0</v>
      </c>
      <c r="E72" s="27">
        <f>IFERROR(VLOOKUP(C72,Т1За!$C$3:$E$42,3,0),0)</f>
        <v>23</v>
      </c>
      <c r="F72" s="27">
        <f>IFERROR(VLOOKUP(C72,Т1Зб!$C$3:$D$42,2,0),0)</f>
        <v>0</v>
      </c>
      <c r="G72" s="27">
        <f>IFERROR(VLOOKUP(C72,Т1Зб!$C$3:$E$42,3,0),0)</f>
        <v>23</v>
      </c>
      <c r="H72" s="27">
        <f>IFERROR(VLOOKUP(C72,Т2За!$C$3:$D$42,2,0),0)</f>
        <v>0</v>
      </c>
      <c r="I72" s="27">
        <f>IFERROR(VLOOKUP(C72,Т2За!$C$3:$E$42,3,0),0)</f>
        <v>23</v>
      </c>
      <c r="J72" s="26">
        <f>IFERROR(VLOOKUP(C72,Т2Зб!$C$3:$D$42,2,0),0)</f>
        <v>0</v>
      </c>
      <c r="K72" s="26">
        <f>IFERROR(VLOOKUP(C72,Т2Зб!$C$3:$E$42,3,0),0)</f>
        <v>23</v>
      </c>
      <c r="L72" s="27">
        <f t="shared" si="19"/>
        <v>0</v>
      </c>
      <c r="M72" s="49">
        <f>IF(L72=0,реглист!$C$88*2+2,E72+G72+I72+K72)</f>
        <v>46</v>
      </c>
      <c r="N72" s="49">
        <f>IF(M72=реглист!$C$88*2+2,реглист!$C$88*2+1,RANK(M72,$M$4:$M$81,1))</f>
        <v>45</v>
      </c>
      <c r="O72" s="101">
        <f t="shared" ref="O72" si="25">L72+L73</f>
        <v>0</v>
      </c>
      <c r="P72" s="104">
        <f>IF(O72=0,реглист!$C$88*4+4,M72+M73)</f>
        <v>92</v>
      </c>
      <c r="Q72" s="104">
        <f>IF(P72=реглист!$C$88*4+4,реглист!$C$88+1,RANK(P72,$P$4:$P$81,1))</f>
        <v>23</v>
      </c>
    </row>
    <row r="73" spans="1:17" x14ac:dyDescent="0.25">
      <c r="A73" s="37">
        <f t="shared" si="20"/>
        <v>70</v>
      </c>
      <c r="B73" s="28">
        <f>реглист!B74</f>
        <v>0</v>
      </c>
      <c r="C73" s="29">
        <f>реглист!C74</f>
        <v>0</v>
      </c>
      <c r="D73" s="27">
        <f>IFERROR(VLOOKUP(C73,Т1За!$C$3:$D$42,2,0),0)</f>
        <v>0</v>
      </c>
      <c r="E73" s="27">
        <f>IFERROR(VLOOKUP(C73,Т1За!$C$3:$E$42,3,0),0)</f>
        <v>23</v>
      </c>
      <c r="F73" s="27">
        <f>IFERROR(VLOOKUP(C73,Т1Зб!$C$3:$D$42,2,0),0)</f>
        <v>0</v>
      </c>
      <c r="G73" s="27">
        <f>IFERROR(VLOOKUP(C73,Т1Зб!$C$3:$E$42,3,0),0)</f>
        <v>23</v>
      </c>
      <c r="H73" s="27">
        <f>IFERROR(VLOOKUP(C73,Т2За!$C$3:$D$42,2,0),0)</f>
        <v>0</v>
      </c>
      <c r="I73" s="27">
        <f>IFERROR(VLOOKUP(C73,Т2За!$C$3:$E$42,3,0),0)</f>
        <v>23</v>
      </c>
      <c r="J73" s="26">
        <f>IFERROR(VLOOKUP(C73,Т2Зб!$C$3:$D$42,2,0),0)</f>
        <v>0</v>
      </c>
      <c r="K73" s="26">
        <f>IFERROR(VLOOKUP(C73,Т2Зб!$C$3:$E$42,3,0),0)</f>
        <v>23</v>
      </c>
      <c r="L73" s="27">
        <f t="shared" si="19"/>
        <v>0</v>
      </c>
      <c r="M73" s="49">
        <f>IF(L73=0,реглист!$C$88*2+2,E73+G73+I73+K73)</f>
        <v>46</v>
      </c>
      <c r="N73" s="49">
        <f>IF(M73=реглист!$C$88*2+2,реглист!$C$88*2+1,RANK(M73,$M$4:$M$81,1))</f>
        <v>45</v>
      </c>
      <c r="O73" s="105"/>
      <c r="P73" s="105"/>
      <c r="Q73" s="105"/>
    </row>
    <row r="74" spans="1:17" x14ac:dyDescent="0.25">
      <c r="A74" s="37">
        <f t="shared" si="20"/>
        <v>71</v>
      </c>
      <c r="B74" s="28">
        <f>реглист!B75</f>
        <v>0</v>
      </c>
      <c r="C74" s="29">
        <f>реглист!C75</f>
        <v>0</v>
      </c>
      <c r="D74" s="27">
        <f>IFERROR(VLOOKUP(C74,Т1За!$C$3:$D$42,2,0),0)</f>
        <v>0</v>
      </c>
      <c r="E74" s="27">
        <f>IFERROR(VLOOKUP(C74,Т1За!$C$3:$E$42,3,0),0)</f>
        <v>23</v>
      </c>
      <c r="F74" s="27">
        <f>IFERROR(VLOOKUP(C74,Т1Зб!$C$3:$D$42,2,0),0)</f>
        <v>0</v>
      </c>
      <c r="G74" s="27">
        <f>IFERROR(VLOOKUP(C74,Т1Зб!$C$3:$E$42,3,0),0)</f>
        <v>23</v>
      </c>
      <c r="H74" s="27">
        <f>IFERROR(VLOOKUP(C74,Т2За!$C$3:$D$42,2,0),0)</f>
        <v>0</v>
      </c>
      <c r="I74" s="27">
        <f>IFERROR(VLOOKUP(C74,Т2За!$C$3:$E$42,3,0),0)</f>
        <v>23</v>
      </c>
      <c r="J74" s="26">
        <f>IFERROR(VLOOKUP(C74,Т2Зб!$C$3:$D$42,2,0),0)</f>
        <v>0</v>
      </c>
      <c r="K74" s="26">
        <f>IFERROR(VLOOKUP(C74,Т2Зб!$C$3:$E$42,3,0),0)</f>
        <v>23</v>
      </c>
      <c r="L74" s="27">
        <f t="shared" si="19"/>
        <v>0</v>
      </c>
      <c r="M74" s="49">
        <f>IF(L74=0,реглист!$C$88*2+2,E74+G74+I74+K74)</f>
        <v>46</v>
      </c>
      <c r="N74" s="49">
        <f>IF(M74=реглист!$C$88*2+2,реглист!$C$88*2+1,RANK(M74,$M$4:$M$81,1))</f>
        <v>45</v>
      </c>
      <c r="O74" s="101">
        <f t="shared" ref="O74" si="26">L74+L75</f>
        <v>0</v>
      </c>
      <c r="P74" s="104">
        <f>IF(O74=0,реглист!$C$88*4+4,M74+M75)</f>
        <v>92</v>
      </c>
      <c r="Q74" s="104">
        <f>IF(P74=реглист!$C$88*4+4,реглист!$C$88+1,RANK(P74,$P$4:$P$81,1))</f>
        <v>23</v>
      </c>
    </row>
    <row r="75" spans="1:17" x14ac:dyDescent="0.25">
      <c r="A75" s="37">
        <f t="shared" si="20"/>
        <v>72</v>
      </c>
      <c r="B75" s="28">
        <f>реглист!B76</f>
        <v>0</v>
      </c>
      <c r="C75" s="29">
        <f>реглист!C76</f>
        <v>0</v>
      </c>
      <c r="D75" s="27">
        <f>IFERROR(VLOOKUP(C75,Т1За!$C$3:$D$42,2,0),0)</f>
        <v>0</v>
      </c>
      <c r="E75" s="27">
        <f>IFERROR(VLOOKUP(C75,Т1За!$C$3:$E$42,3,0),0)</f>
        <v>23</v>
      </c>
      <c r="F75" s="27">
        <f>IFERROR(VLOOKUP(C75,Т1Зб!$C$3:$D$42,2,0),0)</f>
        <v>0</v>
      </c>
      <c r="G75" s="27">
        <f>IFERROR(VLOOKUP(C75,Т1Зб!$C$3:$E$42,3,0),0)</f>
        <v>23</v>
      </c>
      <c r="H75" s="27">
        <f>IFERROR(VLOOKUP(C75,Т2За!$C$3:$D$42,2,0),0)</f>
        <v>0</v>
      </c>
      <c r="I75" s="27">
        <f>IFERROR(VLOOKUP(C75,Т2За!$C$3:$E$42,3,0),0)</f>
        <v>23</v>
      </c>
      <c r="J75" s="26">
        <f>IFERROR(VLOOKUP(C75,Т2Зб!$C$3:$D$42,2,0),0)</f>
        <v>0</v>
      </c>
      <c r="K75" s="26">
        <f>IFERROR(VLOOKUP(C75,Т2Зб!$C$3:$E$42,3,0),0)</f>
        <v>23</v>
      </c>
      <c r="L75" s="27">
        <f t="shared" si="19"/>
        <v>0</v>
      </c>
      <c r="M75" s="49">
        <f>IF(L75=0,реглист!$C$88*2+2,E75+G75+I75+K75)</f>
        <v>46</v>
      </c>
      <c r="N75" s="49">
        <f>IF(M75=реглист!$C$88*2+2,реглист!$C$88*2+1,RANK(M75,$M$4:$M$81,1))</f>
        <v>45</v>
      </c>
      <c r="O75" s="105"/>
      <c r="P75" s="105"/>
      <c r="Q75" s="105"/>
    </row>
    <row r="76" spans="1:17" x14ac:dyDescent="0.25">
      <c r="A76" s="37">
        <f t="shared" si="20"/>
        <v>73</v>
      </c>
      <c r="B76" s="28">
        <f>реглист!B77</f>
        <v>0</v>
      </c>
      <c r="C76" s="29">
        <f>реглист!C77</f>
        <v>0</v>
      </c>
      <c r="D76" s="27">
        <f>IFERROR(VLOOKUP(C76,Т1За!$C$3:$D$42,2,0),0)</f>
        <v>0</v>
      </c>
      <c r="E76" s="27">
        <f>IFERROR(VLOOKUP(C76,Т1За!$C$3:$E$42,3,0),0)</f>
        <v>23</v>
      </c>
      <c r="F76" s="27">
        <f>IFERROR(VLOOKUP(C76,Т1Зб!$C$3:$D$42,2,0),0)</f>
        <v>0</v>
      </c>
      <c r="G76" s="27">
        <f>IFERROR(VLOOKUP(C76,Т1Зб!$C$3:$E$42,3,0),0)</f>
        <v>23</v>
      </c>
      <c r="H76" s="27">
        <f>IFERROR(VLOOKUP(C76,Т2За!$C$3:$D$42,2,0),0)</f>
        <v>0</v>
      </c>
      <c r="I76" s="27">
        <f>IFERROR(VLOOKUP(C76,Т2За!$C$3:$E$42,3,0),0)</f>
        <v>23</v>
      </c>
      <c r="J76" s="26">
        <f>IFERROR(VLOOKUP(C76,Т2Зб!$C$3:$D$42,2,0),0)</f>
        <v>0</v>
      </c>
      <c r="K76" s="26">
        <f>IFERROR(VLOOKUP(C76,Т2Зб!$C$3:$E$42,3,0),0)</f>
        <v>23</v>
      </c>
      <c r="L76" s="27">
        <f t="shared" si="19"/>
        <v>0</v>
      </c>
      <c r="M76" s="49">
        <f>IF(L76=0,реглист!$C$88*2+2,E76+G76+I76+K76)</f>
        <v>46</v>
      </c>
      <c r="N76" s="49">
        <f>IF(M76=реглист!$C$88*2+2,реглист!$C$88*2+1,RANK(M76,$M$4:$M$81,1))</f>
        <v>45</v>
      </c>
      <c r="O76" s="101">
        <f t="shared" ref="O76" si="27">L76+L77</f>
        <v>0</v>
      </c>
      <c r="P76" s="104">
        <f>IF(O76=0,реглист!$C$88*4+4,M76+M77)</f>
        <v>92</v>
      </c>
      <c r="Q76" s="104">
        <f>IF(P76=реглист!$C$88*4+4,реглист!$C$88+1,RANK(P76,$P$4:$P$81,1))</f>
        <v>23</v>
      </c>
    </row>
    <row r="77" spans="1:17" x14ac:dyDescent="0.25">
      <c r="A77" s="37">
        <f t="shared" si="20"/>
        <v>74</v>
      </c>
      <c r="B77" s="28">
        <f>реглист!B78</f>
        <v>0</v>
      </c>
      <c r="C77" s="29">
        <f>реглист!C78</f>
        <v>0</v>
      </c>
      <c r="D77" s="27">
        <f>IFERROR(VLOOKUP(C77,Т1За!$C$3:$D$42,2,0),0)</f>
        <v>0</v>
      </c>
      <c r="E77" s="27">
        <f>IFERROR(VLOOKUP(C77,Т1За!$C$3:$E$42,3,0),0)</f>
        <v>23</v>
      </c>
      <c r="F77" s="27">
        <f>IFERROR(VLOOKUP(C77,Т1Зб!$C$3:$D$42,2,0),0)</f>
        <v>0</v>
      </c>
      <c r="G77" s="27">
        <f>IFERROR(VLOOKUP(C77,Т1Зб!$C$3:$E$42,3,0),0)</f>
        <v>23</v>
      </c>
      <c r="H77" s="27">
        <f>IFERROR(VLOOKUP(C77,Т2За!$C$3:$D$42,2,0),0)</f>
        <v>0</v>
      </c>
      <c r="I77" s="27">
        <f>IFERROR(VLOOKUP(C77,Т2За!$C$3:$E$42,3,0),0)</f>
        <v>23</v>
      </c>
      <c r="J77" s="26">
        <f>IFERROR(VLOOKUP(C77,Т2Зб!$C$3:$D$42,2,0),0)</f>
        <v>0</v>
      </c>
      <c r="K77" s="26">
        <f>IFERROR(VLOOKUP(C77,Т2Зб!$C$3:$E$42,3,0),0)</f>
        <v>23</v>
      </c>
      <c r="L77" s="27">
        <f t="shared" si="19"/>
        <v>0</v>
      </c>
      <c r="M77" s="49">
        <f>IF(L77=0,реглист!$C$88*2+2,E77+G77+I77+K77)</f>
        <v>46</v>
      </c>
      <c r="N77" s="49">
        <f>IF(M77=реглист!$C$88*2+2,реглист!$C$88*2+1,RANK(M77,$M$4:$M$81,1))</f>
        <v>45</v>
      </c>
      <c r="O77" s="105"/>
      <c r="P77" s="105"/>
      <c r="Q77" s="105"/>
    </row>
    <row r="78" spans="1:17" x14ac:dyDescent="0.25">
      <c r="A78" s="37">
        <f t="shared" si="20"/>
        <v>75</v>
      </c>
      <c r="B78" s="28">
        <f>реглист!B79</f>
        <v>0</v>
      </c>
      <c r="C78" s="29">
        <f>реглист!C79</f>
        <v>0</v>
      </c>
      <c r="D78" s="27">
        <f>IFERROR(VLOOKUP(C78,Т1За!$C$3:$D$42,2,0),0)</f>
        <v>0</v>
      </c>
      <c r="E78" s="27">
        <f>IFERROR(VLOOKUP(C78,Т1За!$C$3:$E$42,3,0),0)</f>
        <v>23</v>
      </c>
      <c r="F78" s="27">
        <f>IFERROR(VLOOKUP(C78,Т1Зб!$C$3:$D$42,2,0),0)</f>
        <v>0</v>
      </c>
      <c r="G78" s="27">
        <f>IFERROR(VLOOKUP(C78,Т1Зб!$C$3:$E$42,3,0),0)</f>
        <v>23</v>
      </c>
      <c r="H78" s="27">
        <f>IFERROR(VLOOKUP(C78,Т2За!$C$3:$D$42,2,0),0)</f>
        <v>0</v>
      </c>
      <c r="I78" s="27">
        <f>IFERROR(VLOOKUP(C78,Т2За!$C$3:$E$42,3,0),0)</f>
        <v>23</v>
      </c>
      <c r="J78" s="26">
        <f>IFERROR(VLOOKUP(C78,Т2Зб!$C$3:$D$42,2,0),0)</f>
        <v>0</v>
      </c>
      <c r="K78" s="26">
        <f>IFERROR(VLOOKUP(C78,Т2Зб!$C$3:$E$42,3,0),0)</f>
        <v>23</v>
      </c>
      <c r="L78" s="27">
        <f t="shared" si="19"/>
        <v>0</v>
      </c>
      <c r="M78" s="49">
        <f>IF(L78=0,реглист!$C$88*2+2,E78+G78+I78+K78)</f>
        <v>46</v>
      </c>
      <c r="N78" s="49">
        <f>IF(M78=реглист!$C$88*2+2,реглист!$C$88*2+1,RANK(M78,$M$4:$M$81,1))</f>
        <v>45</v>
      </c>
      <c r="O78" s="101">
        <f t="shared" ref="O78" si="28">L78+L79</f>
        <v>0</v>
      </c>
      <c r="P78" s="104">
        <f>IF(O78=0,реглист!$C$88*4+4,M78+M79)</f>
        <v>92</v>
      </c>
      <c r="Q78" s="104">
        <f>IF(P78=реглист!$C$88*4+4,реглист!$C$88+1,RANK(P78,$P$4:$P$81,1))</f>
        <v>23</v>
      </c>
    </row>
    <row r="79" spans="1:17" x14ac:dyDescent="0.25">
      <c r="A79" s="37">
        <f t="shared" si="20"/>
        <v>76</v>
      </c>
      <c r="B79" s="28">
        <f>реглист!B80</f>
        <v>0</v>
      </c>
      <c r="C79" s="29">
        <f>реглист!C80</f>
        <v>0</v>
      </c>
      <c r="D79" s="27">
        <f>IFERROR(VLOOKUP(C79,Т1За!$C$3:$D$42,2,0),0)</f>
        <v>0</v>
      </c>
      <c r="E79" s="27">
        <f>IFERROR(VLOOKUP(C79,Т1За!$C$3:$E$42,3,0),0)</f>
        <v>23</v>
      </c>
      <c r="F79" s="27">
        <f>IFERROR(VLOOKUP(C79,Т1Зб!$C$3:$D$42,2,0),0)</f>
        <v>0</v>
      </c>
      <c r="G79" s="27">
        <f>IFERROR(VLOOKUP(C79,Т1Зб!$C$3:$E$42,3,0),0)</f>
        <v>23</v>
      </c>
      <c r="H79" s="27">
        <f>IFERROR(VLOOKUP(C79,Т2За!$C$3:$D$42,2,0),0)</f>
        <v>0</v>
      </c>
      <c r="I79" s="27">
        <f>IFERROR(VLOOKUP(C79,Т2За!$C$3:$E$42,3,0),0)</f>
        <v>23</v>
      </c>
      <c r="J79" s="26">
        <f>IFERROR(VLOOKUP(C79,Т2Зб!$C$3:$D$42,2,0),0)</f>
        <v>0</v>
      </c>
      <c r="K79" s="26">
        <f>IFERROR(VLOOKUP(C79,Т2Зб!$C$3:$E$42,3,0),0)</f>
        <v>23</v>
      </c>
      <c r="L79" s="27">
        <f t="shared" si="19"/>
        <v>0</v>
      </c>
      <c r="M79" s="49">
        <f>IF(L79=0,реглист!$C$88*2+2,E79+G79+I79+K79)</f>
        <v>46</v>
      </c>
      <c r="N79" s="49">
        <f>IF(M79=реглист!$C$88*2+2,реглист!$C$88*2+1,RANK(M79,$M$4:$M$81,1))</f>
        <v>45</v>
      </c>
      <c r="O79" s="105"/>
      <c r="P79" s="105"/>
      <c r="Q79" s="105"/>
    </row>
    <row r="80" spans="1:17" x14ac:dyDescent="0.25">
      <c r="A80" s="37">
        <f t="shared" si="20"/>
        <v>77</v>
      </c>
      <c r="B80" s="28">
        <f>реглист!B81</f>
        <v>0</v>
      </c>
      <c r="C80" s="29">
        <f>реглист!C81</f>
        <v>0</v>
      </c>
      <c r="D80" s="27">
        <f>IFERROR(VLOOKUP(C80,Т1За!$C$3:$D$42,2,0),0)</f>
        <v>0</v>
      </c>
      <c r="E80" s="27">
        <f>IFERROR(VLOOKUP(C80,Т1За!$C$3:$E$42,3,0),0)</f>
        <v>23</v>
      </c>
      <c r="F80" s="27">
        <f>IFERROR(VLOOKUP(C80,Т1Зб!$C$3:$D$42,2,0),0)</f>
        <v>0</v>
      </c>
      <c r="G80" s="27">
        <f>IFERROR(VLOOKUP(C80,Т1Зб!$C$3:$E$42,3,0),0)</f>
        <v>23</v>
      </c>
      <c r="H80" s="27">
        <f>IFERROR(VLOOKUP(C80,Т2За!$C$3:$D$42,2,0),0)</f>
        <v>0</v>
      </c>
      <c r="I80" s="27">
        <f>IFERROR(VLOOKUP(C80,Т2За!$C$3:$E$42,3,0),0)</f>
        <v>23</v>
      </c>
      <c r="J80" s="26">
        <f>IFERROR(VLOOKUP(C80,Т2Зб!$C$3:$D$42,2,0),0)</f>
        <v>0</v>
      </c>
      <c r="K80" s="26">
        <f>IFERROR(VLOOKUP(C80,Т2Зб!$C$3:$E$42,3,0),0)</f>
        <v>23</v>
      </c>
      <c r="L80" s="26">
        <f t="shared" si="19"/>
        <v>0</v>
      </c>
      <c r="M80" s="49">
        <f>IF(L80=0,реглист!$C$88*2+2,E80+G80+I80+K80)</f>
        <v>46</v>
      </c>
      <c r="N80" s="49">
        <f>IF(M80=реглист!$C$88*2+2,реглист!$C$88*2+1,RANK(M80,$M$4:$M$81,1))</f>
        <v>45</v>
      </c>
      <c r="O80" s="101">
        <f>L80+L81</f>
        <v>0</v>
      </c>
      <c r="P80" s="104">
        <f>IF(O80=0,реглист!$C$88*4+4,M80+M81)</f>
        <v>92</v>
      </c>
      <c r="Q80" s="104">
        <f>IF(P80=реглист!$C$88*4+4,реглист!$C$88+1,"=РАНГ(P4;$P$4:$P$81;1)")</f>
        <v>23</v>
      </c>
    </row>
    <row r="81" spans="1:17" x14ac:dyDescent="0.25">
      <c r="A81" s="37">
        <f t="shared" si="20"/>
        <v>78</v>
      </c>
      <c r="B81" s="28">
        <f>реглист!B82</f>
        <v>0</v>
      </c>
      <c r="C81" s="29">
        <f>реглист!C82</f>
        <v>0</v>
      </c>
      <c r="D81" s="27">
        <f>IFERROR(VLOOKUP(C81,Т1За!$C$3:$D$42,2,0),0)</f>
        <v>0</v>
      </c>
      <c r="E81" s="43">
        <f>IFERROR(VLOOKUP(C81,Т1За!$C$3:$E$42,3,0),0)</f>
        <v>23</v>
      </c>
      <c r="F81" s="27">
        <f>IFERROR(VLOOKUP(C81,Т1Зб!$C$3:$D$42,2,0),0)</f>
        <v>0</v>
      </c>
      <c r="G81" s="27">
        <f>IFERROR(VLOOKUP(C81,Т1Зб!$C$3:$E$42,3,0),0)</f>
        <v>23</v>
      </c>
      <c r="H81" s="27">
        <f>IFERROR(VLOOKUP(C81,Т2За!$C$3:$D$42,2,0),0)</f>
        <v>0</v>
      </c>
      <c r="I81" s="27">
        <f>IFERROR(VLOOKUP(C81,Т2За!$C$3:$E$42,3,0),0)</f>
        <v>23</v>
      </c>
      <c r="J81" s="26">
        <f>IFERROR(VLOOKUP(#REF!,Т2Зб!$C$3:$D$42,2,0),0)</f>
        <v>0</v>
      </c>
      <c r="K81" s="48">
        <f>IFERROR(VLOOKUP(C81,Т2Зб!$C$3:$E$42,3,0),0)</f>
        <v>23</v>
      </c>
      <c r="L81" s="26">
        <f>D81+F81+H81+J81</f>
        <v>0</v>
      </c>
      <c r="M81" s="49">
        <f>IF(L81=0,реглист!$C$88*2+2,E81+G81+I81+K81)</f>
        <v>46</v>
      </c>
      <c r="N81" s="49">
        <f>IF(M81=реглист!$C$88*2+2,реглист!$C$88*2+1,RANK(M81,$M$4:$M$81,1))</f>
        <v>45</v>
      </c>
      <c r="O81" s="101"/>
      <c r="P81" s="105"/>
      <c r="Q81" s="105"/>
    </row>
    <row r="82" spans="1:17" x14ac:dyDescent="0.25">
      <c r="A82" s="38"/>
      <c r="B82" s="39"/>
      <c r="C82" s="39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40"/>
      <c r="P82" s="40"/>
      <c r="Q82" s="40"/>
    </row>
    <row r="84" spans="1:17" x14ac:dyDescent="0.25">
      <c r="A84" s="34" t="s">
        <v>62</v>
      </c>
      <c r="C84" s="41">
        <f>(Т1За!F42+Т1Зб!F42+Т2За!F42+Т2Зб!F42)/4</f>
        <v>17.16872970779221</v>
      </c>
    </row>
    <row r="85" spans="1:17" x14ac:dyDescent="0.25">
      <c r="A85" s="34" t="s">
        <v>63</v>
      </c>
      <c r="C85" s="41">
        <f>(Т1За!U42+Т1Зб!U42+Т2За!U42+Т2Зб!U42)/4</f>
        <v>34.204583333333332</v>
      </c>
    </row>
  </sheetData>
  <sortState ref="A4:N31">
    <sortCondition ref="A4:A31"/>
  </sortState>
  <mergeCells count="128">
    <mergeCell ref="O28:O29"/>
    <mergeCell ref="P28:P29"/>
    <mergeCell ref="Q28:Q29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O16:O17"/>
    <mergeCell ref="P16:P17"/>
    <mergeCell ref="Q16:Q17"/>
    <mergeCell ref="O18:O19"/>
    <mergeCell ref="P18:P19"/>
    <mergeCell ref="Q18:Q19"/>
    <mergeCell ref="O20:O21"/>
    <mergeCell ref="P20:P21"/>
    <mergeCell ref="Q20:Q21"/>
    <mergeCell ref="A1:A3"/>
    <mergeCell ref="B1:B3"/>
    <mergeCell ref="C1:C3"/>
    <mergeCell ref="D1:G1"/>
    <mergeCell ref="H1:K1"/>
    <mergeCell ref="L1:N2"/>
    <mergeCell ref="O1:Q2"/>
    <mergeCell ref="D2:E2"/>
    <mergeCell ref="F2:G2"/>
    <mergeCell ref="H2:I2"/>
    <mergeCell ref="J2:K2"/>
    <mergeCell ref="O30:O31"/>
    <mergeCell ref="P30:P31"/>
    <mergeCell ref="Q30:Q31"/>
    <mergeCell ref="O32:O33"/>
    <mergeCell ref="P32:P33"/>
    <mergeCell ref="Q32:Q33"/>
    <mergeCell ref="O4:O5"/>
    <mergeCell ref="P4:P5"/>
    <mergeCell ref="Q4:Q5"/>
    <mergeCell ref="O6:O7"/>
    <mergeCell ref="P6:P7"/>
    <mergeCell ref="Q6:Q7"/>
    <mergeCell ref="O8:O9"/>
    <mergeCell ref="P8:P9"/>
    <mergeCell ref="Q8:Q9"/>
    <mergeCell ref="O10:O11"/>
    <mergeCell ref="P10:P11"/>
    <mergeCell ref="Q10:Q11"/>
    <mergeCell ref="O12:O13"/>
    <mergeCell ref="P12:P13"/>
    <mergeCell ref="Q12:Q13"/>
    <mergeCell ref="O14:O15"/>
    <mergeCell ref="P14:P15"/>
    <mergeCell ref="Q14:Q15"/>
    <mergeCell ref="Q38:Q39"/>
    <mergeCell ref="O38:O39"/>
    <mergeCell ref="P38:P39"/>
    <mergeCell ref="O34:O35"/>
    <mergeCell ref="P34:P35"/>
    <mergeCell ref="Q34:Q35"/>
    <mergeCell ref="O36:O37"/>
    <mergeCell ref="P36:P37"/>
    <mergeCell ref="Q36:Q37"/>
    <mergeCell ref="O44:O45"/>
    <mergeCell ref="P44:P45"/>
    <mergeCell ref="Q44:Q45"/>
    <mergeCell ref="O46:O47"/>
    <mergeCell ref="P46:P47"/>
    <mergeCell ref="Q46:Q47"/>
    <mergeCell ref="O40:O41"/>
    <mergeCell ref="P40:P41"/>
    <mergeCell ref="Q40:Q41"/>
    <mergeCell ref="O42:O43"/>
    <mergeCell ref="P42:P43"/>
    <mergeCell ref="Q42:Q43"/>
    <mergeCell ref="Q52:Q53"/>
    <mergeCell ref="O52:O53"/>
    <mergeCell ref="P52:P53"/>
    <mergeCell ref="O48:O49"/>
    <mergeCell ref="P48:P49"/>
    <mergeCell ref="Q48:Q49"/>
    <mergeCell ref="O50:O51"/>
    <mergeCell ref="P50:P51"/>
    <mergeCell ref="Q50:Q51"/>
    <mergeCell ref="O58:O59"/>
    <mergeCell ref="P58:P59"/>
    <mergeCell ref="Q58:Q59"/>
    <mergeCell ref="O60:O61"/>
    <mergeCell ref="P60:P61"/>
    <mergeCell ref="Q60:Q61"/>
    <mergeCell ref="O54:O55"/>
    <mergeCell ref="P54:P55"/>
    <mergeCell ref="Q54:Q55"/>
    <mergeCell ref="O56:O57"/>
    <mergeCell ref="P56:P57"/>
    <mergeCell ref="Q56:Q57"/>
    <mergeCell ref="O66:O67"/>
    <mergeCell ref="P66:P67"/>
    <mergeCell ref="Q66:Q67"/>
    <mergeCell ref="O68:O69"/>
    <mergeCell ref="P68:P69"/>
    <mergeCell ref="Q68:Q69"/>
    <mergeCell ref="O62:O63"/>
    <mergeCell ref="P62:P63"/>
    <mergeCell ref="Q62:Q63"/>
    <mergeCell ref="O64:O65"/>
    <mergeCell ref="P64:P65"/>
    <mergeCell ref="Q64:Q65"/>
    <mergeCell ref="O80:O81"/>
    <mergeCell ref="P80:P81"/>
    <mergeCell ref="Q80:Q81"/>
    <mergeCell ref="O70:O71"/>
    <mergeCell ref="P70:P71"/>
    <mergeCell ref="Q70:Q71"/>
    <mergeCell ref="O72:O73"/>
    <mergeCell ref="P72:P73"/>
    <mergeCell ref="Q72:Q73"/>
    <mergeCell ref="O78:O79"/>
    <mergeCell ref="P78:P79"/>
    <mergeCell ref="Q78:Q79"/>
    <mergeCell ref="O74:O75"/>
    <mergeCell ref="P74:P75"/>
    <mergeCell ref="Q74:Q75"/>
    <mergeCell ref="O76:O77"/>
    <mergeCell ref="P76:P77"/>
    <mergeCell ref="Q76:Q77"/>
  </mergeCells>
  <conditionalFormatting sqref="M4:M81">
    <cfRule type="duplicateValues" dxfId="1" priority="2"/>
  </conditionalFormatting>
  <conditionalFormatting sqref="P4:P8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реглист</vt:lpstr>
      <vt:lpstr>Т1За</vt:lpstr>
      <vt:lpstr>Т1Зб</vt:lpstr>
      <vt:lpstr>Т2За</vt:lpstr>
      <vt:lpstr>Т2Зб</vt:lpstr>
      <vt:lpstr>FuzzyLookup_AddIn_Undo_Sheet</vt:lpstr>
      <vt:lpstr>Итоги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Sony</cp:lastModifiedBy>
  <cp:lastPrinted>2016-05-13T09:53:11Z</cp:lastPrinted>
  <dcterms:created xsi:type="dcterms:W3CDTF">2016-03-24T20:06:31Z</dcterms:created>
  <dcterms:modified xsi:type="dcterms:W3CDTF">2016-09-20T19:23:41Z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4d3eec73-5a72-4a29-8f28-2e18d172917d</vt:lpwstr>
  </property>
</Properties>
</file>