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13260" windowHeight="9795"/>
  </bookViews>
  <sheets>
    <sheet name="Итоговый 2018" sheetId="9" r:id="rId1"/>
    <sheet name="1 этап" sheetId="10" r:id="rId2"/>
    <sheet name="2 этап" sheetId="12" r:id="rId3"/>
    <sheet name="3 этап" sheetId="13" r:id="rId4"/>
  </sheets>
  <definedNames>
    <definedName name="_xlnm._FilterDatabase" localSheetId="0" hidden="1">'Итоговый 2018'!$A$6:$Q$52</definedName>
    <definedName name="_xlnm.Print_Area" localSheetId="0">'Итоговый 2018'!$A$1:$Q$52</definedName>
  </definedNames>
  <calcPr calcId="145621" iterate="1"/>
</workbook>
</file>

<file path=xl/calcChain.xml><?xml version="1.0" encoding="utf-8"?>
<calcChain xmlns="http://schemas.openxmlformats.org/spreadsheetml/2006/main">
  <c r="H16" i="13" l="1"/>
  <c r="H19" i="13"/>
  <c r="H22" i="13"/>
  <c r="H25" i="13"/>
  <c r="H28" i="13"/>
  <c r="H31" i="13"/>
  <c r="H34" i="13"/>
  <c r="H37" i="13"/>
  <c r="H40" i="13"/>
  <c r="H43" i="13"/>
  <c r="H46" i="13"/>
  <c r="H49" i="13"/>
  <c r="H52" i="13"/>
  <c r="E16" i="13"/>
  <c r="E19" i="13"/>
  <c r="E22" i="13"/>
  <c r="E25" i="13"/>
  <c r="E28" i="13"/>
  <c r="E31" i="13"/>
  <c r="E34" i="13"/>
  <c r="E37" i="13"/>
  <c r="E40" i="13"/>
  <c r="E43" i="13"/>
  <c r="E46" i="13"/>
  <c r="E49" i="13"/>
  <c r="E52" i="13"/>
  <c r="H13" i="13"/>
  <c r="H10" i="13"/>
  <c r="H7" i="13"/>
  <c r="E13" i="13"/>
  <c r="E10" i="13"/>
  <c r="E7" i="13"/>
  <c r="N11" i="9"/>
  <c r="N14" i="9"/>
  <c r="N17" i="9"/>
  <c r="N20" i="9"/>
  <c r="N23" i="9"/>
  <c r="N26" i="9"/>
  <c r="N29" i="9"/>
  <c r="N32" i="9"/>
  <c r="N35" i="9"/>
  <c r="N38" i="9"/>
  <c r="N41" i="9"/>
  <c r="N44" i="9"/>
  <c r="N47" i="9"/>
  <c r="N50" i="9"/>
  <c r="N8" i="9"/>
  <c r="O11" i="9" s="1"/>
  <c r="L11" i="9"/>
  <c r="L14" i="9"/>
  <c r="L17" i="9"/>
  <c r="L20" i="9"/>
  <c r="L23" i="9"/>
  <c r="L26" i="9"/>
  <c r="L29" i="9"/>
  <c r="L32" i="9"/>
  <c r="L35" i="9"/>
  <c r="L38" i="9"/>
  <c r="L41" i="9"/>
  <c r="L44" i="9"/>
  <c r="L47" i="9"/>
  <c r="L50" i="9"/>
  <c r="L8" i="9"/>
  <c r="M8" i="9" s="1"/>
  <c r="H11" i="9"/>
  <c r="H14" i="9"/>
  <c r="H17" i="9"/>
  <c r="H20" i="9"/>
  <c r="H23" i="9"/>
  <c r="H26" i="9"/>
  <c r="H29" i="9"/>
  <c r="H32" i="9"/>
  <c r="H35" i="9"/>
  <c r="H38" i="9"/>
  <c r="H41" i="9"/>
  <c r="H44" i="9"/>
  <c r="H47" i="9"/>
  <c r="H50" i="9"/>
  <c r="H8" i="9"/>
  <c r="J56" i="9"/>
  <c r="J11" i="9"/>
  <c r="J14" i="9"/>
  <c r="J17" i="9"/>
  <c r="J20" i="9"/>
  <c r="J23" i="9"/>
  <c r="J26" i="9"/>
  <c r="J29" i="9"/>
  <c r="J32" i="9"/>
  <c r="J35" i="9"/>
  <c r="J38" i="9"/>
  <c r="J41" i="9"/>
  <c r="J44" i="9"/>
  <c r="J47" i="9"/>
  <c r="J50" i="9"/>
  <c r="J8" i="9"/>
  <c r="I32" i="9"/>
  <c r="H56" i="9"/>
  <c r="F11" i="9"/>
  <c r="F14" i="9"/>
  <c r="F17" i="9"/>
  <c r="F20" i="9"/>
  <c r="F23" i="9"/>
  <c r="F26" i="9"/>
  <c r="F29" i="9"/>
  <c r="F32" i="9"/>
  <c r="F35" i="9"/>
  <c r="F38" i="9"/>
  <c r="F41" i="9"/>
  <c r="F44" i="9"/>
  <c r="F47" i="9"/>
  <c r="F50" i="9"/>
  <c r="F53" i="9"/>
  <c r="F8" i="9"/>
  <c r="D14" i="9"/>
  <c r="D17" i="9"/>
  <c r="D20" i="9"/>
  <c r="D23" i="9"/>
  <c r="D26" i="9"/>
  <c r="D29" i="9"/>
  <c r="D32" i="9"/>
  <c r="D35" i="9"/>
  <c r="D38" i="9"/>
  <c r="D41" i="9"/>
  <c r="D44" i="9"/>
  <c r="D47" i="9"/>
  <c r="D50" i="9"/>
  <c r="D53" i="9"/>
  <c r="M50" i="9" l="1"/>
  <c r="M44" i="9"/>
  <c r="M38" i="9"/>
  <c r="M32" i="9"/>
  <c r="M26" i="9"/>
  <c r="M20" i="9"/>
  <c r="M14" i="9"/>
  <c r="M47" i="9"/>
  <c r="M41" i="9"/>
  <c r="M35" i="9"/>
  <c r="M29" i="9"/>
  <c r="M23" i="9"/>
  <c r="M17" i="9"/>
  <c r="M11" i="9"/>
  <c r="O8" i="9"/>
  <c r="O50" i="9"/>
  <c r="O44" i="9"/>
  <c r="O38" i="9"/>
  <c r="O32" i="9"/>
  <c r="O26" i="9"/>
  <c r="O20" i="9"/>
  <c r="O14" i="9"/>
  <c r="O47" i="9"/>
  <c r="O41" i="9"/>
  <c r="O35" i="9"/>
  <c r="O29" i="9"/>
  <c r="O23" i="9"/>
  <c r="O17" i="9"/>
  <c r="Q8" i="9"/>
  <c r="D11" i="9"/>
  <c r="D8" i="9"/>
  <c r="E8" i="9" l="1"/>
  <c r="I52" i="13" l="1"/>
  <c r="I49" i="13"/>
  <c r="J49" i="13"/>
  <c r="I46" i="13"/>
  <c r="I43" i="13"/>
  <c r="J43" i="13"/>
  <c r="I40" i="13"/>
  <c r="I37" i="13"/>
  <c r="J37" i="13"/>
  <c r="I34" i="13"/>
  <c r="I31" i="13"/>
  <c r="J31" i="13"/>
  <c r="I28" i="13"/>
  <c r="I25" i="13"/>
  <c r="J25" i="13"/>
  <c r="I22" i="13"/>
  <c r="I19" i="13"/>
  <c r="J19" i="13"/>
  <c r="I16" i="13"/>
  <c r="I13" i="13"/>
  <c r="J13" i="13"/>
  <c r="I10" i="13"/>
  <c r="A10" i="13"/>
  <c r="A13" i="13" s="1"/>
  <c r="A16" i="13" s="1"/>
  <c r="A19" i="13" s="1"/>
  <c r="A22" i="13" s="1"/>
  <c r="A25" i="13" s="1"/>
  <c r="A28" i="13" s="1"/>
  <c r="A31" i="13" s="1"/>
  <c r="A34" i="13" s="1"/>
  <c r="A37" i="13" s="1"/>
  <c r="A40" i="13" s="1"/>
  <c r="A43" i="13" s="1"/>
  <c r="A46" i="13" s="1"/>
  <c r="A49" i="13" s="1"/>
  <c r="A52" i="13" s="1"/>
  <c r="I7" i="13"/>
  <c r="I7" i="12"/>
  <c r="I52" i="12"/>
  <c r="H52" i="12"/>
  <c r="E52" i="12"/>
  <c r="I49" i="12"/>
  <c r="H49" i="12"/>
  <c r="E49" i="12"/>
  <c r="J49" i="12" s="1"/>
  <c r="I46" i="12"/>
  <c r="H46" i="12"/>
  <c r="E46" i="12"/>
  <c r="I43" i="12"/>
  <c r="H43" i="12"/>
  <c r="E43" i="12"/>
  <c r="J43" i="12" s="1"/>
  <c r="I40" i="12"/>
  <c r="H40" i="12"/>
  <c r="E40" i="12"/>
  <c r="I37" i="12"/>
  <c r="H37" i="12"/>
  <c r="E37" i="12"/>
  <c r="J37" i="12" s="1"/>
  <c r="I34" i="12"/>
  <c r="H34" i="12"/>
  <c r="E34" i="12"/>
  <c r="I31" i="12"/>
  <c r="H31" i="12"/>
  <c r="E31" i="12"/>
  <c r="J31" i="12" s="1"/>
  <c r="I28" i="12"/>
  <c r="H28" i="12"/>
  <c r="E28" i="12"/>
  <c r="I25" i="12"/>
  <c r="H25" i="12"/>
  <c r="E25" i="12"/>
  <c r="J25" i="12" s="1"/>
  <c r="I22" i="12"/>
  <c r="H22" i="12"/>
  <c r="E22" i="12"/>
  <c r="I19" i="12"/>
  <c r="H19" i="12"/>
  <c r="E19" i="12"/>
  <c r="J19" i="12" s="1"/>
  <c r="I16" i="12"/>
  <c r="H16" i="12"/>
  <c r="E16" i="12"/>
  <c r="I13" i="12"/>
  <c r="H13" i="12"/>
  <c r="E13" i="12"/>
  <c r="J13" i="12" s="1"/>
  <c r="K13" i="12" s="1"/>
  <c r="I10" i="12"/>
  <c r="H10" i="12"/>
  <c r="J10" i="12" s="1"/>
  <c r="K10" i="12" s="1"/>
  <c r="E10" i="12"/>
  <c r="A10" i="12"/>
  <c r="A13" i="12" s="1"/>
  <c r="A16" i="12" s="1"/>
  <c r="A19" i="12" s="1"/>
  <c r="A22" i="12" s="1"/>
  <c r="A25" i="12" s="1"/>
  <c r="A28" i="12" s="1"/>
  <c r="A31" i="12" s="1"/>
  <c r="A34" i="12" s="1"/>
  <c r="A37" i="12" s="1"/>
  <c r="A40" i="12" s="1"/>
  <c r="A43" i="12" s="1"/>
  <c r="A46" i="12" s="1"/>
  <c r="A49" i="12" s="1"/>
  <c r="A52" i="12" s="1"/>
  <c r="H7" i="12"/>
  <c r="E7" i="12"/>
  <c r="L43" i="10"/>
  <c r="L46" i="10"/>
  <c r="E52" i="10"/>
  <c r="H10" i="10"/>
  <c r="H13" i="10"/>
  <c r="H16" i="10"/>
  <c r="H19" i="10"/>
  <c r="H22" i="10"/>
  <c r="H25" i="10"/>
  <c r="H28" i="10"/>
  <c r="H31" i="10"/>
  <c r="H34" i="10"/>
  <c r="H37" i="10"/>
  <c r="H40" i="10"/>
  <c r="H43" i="10"/>
  <c r="H46" i="10"/>
  <c r="H49" i="10"/>
  <c r="H52" i="10"/>
  <c r="H7" i="10"/>
  <c r="E10" i="10"/>
  <c r="J10" i="10" s="1"/>
  <c r="E13" i="10"/>
  <c r="J13" i="10" s="1"/>
  <c r="E16" i="10"/>
  <c r="J16" i="10" s="1"/>
  <c r="E19" i="10"/>
  <c r="J19" i="10" s="1"/>
  <c r="E22" i="10"/>
  <c r="J22" i="10" s="1"/>
  <c r="E25" i="10"/>
  <c r="J25" i="10" s="1"/>
  <c r="E28" i="10"/>
  <c r="J28" i="10" s="1"/>
  <c r="E31" i="10"/>
  <c r="J31" i="10" s="1"/>
  <c r="E34" i="10"/>
  <c r="J34" i="10" s="1"/>
  <c r="E37" i="10"/>
  <c r="J37" i="10" s="1"/>
  <c r="E40" i="10"/>
  <c r="J40" i="10" s="1"/>
  <c r="E43" i="10"/>
  <c r="J43" i="10" s="1"/>
  <c r="E46" i="10"/>
  <c r="J46" i="10" s="1"/>
  <c r="E49" i="10"/>
  <c r="J49" i="10" s="1"/>
  <c r="J52" i="10"/>
  <c r="E7" i="10"/>
  <c r="J7" i="10" s="1"/>
  <c r="J7" i="13" l="1"/>
  <c r="K7" i="13" s="1"/>
  <c r="J10" i="13"/>
  <c r="K10" i="13" s="1"/>
  <c r="J16" i="13"/>
  <c r="J22" i="13"/>
  <c r="J28" i="13"/>
  <c r="J34" i="13"/>
  <c r="J40" i="13"/>
  <c r="J46" i="13"/>
  <c r="J52" i="13"/>
  <c r="K13" i="13"/>
  <c r="K19" i="13"/>
  <c r="K25" i="13"/>
  <c r="K31" i="13"/>
  <c r="K37" i="13"/>
  <c r="K43" i="13"/>
  <c r="K49" i="13"/>
  <c r="K16" i="13"/>
  <c r="K22" i="13"/>
  <c r="K28" i="13"/>
  <c r="K34" i="13"/>
  <c r="K40" i="13"/>
  <c r="K46" i="13"/>
  <c r="K52" i="13"/>
  <c r="L19" i="13"/>
  <c r="L25" i="13"/>
  <c r="L31" i="13"/>
  <c r="L37" i="13"/>
  <c r="L43" i="13"/>
  <c r="L49" i="13"/>
  <c r="L16" i="13"/>
  <c r="L22" i="13"/>
  <c r="L28" i="13"/>
  <c r="L34" i="13"/>
  <c r="L40" i="13"/>
  <c r="L46" i="13"/>
  <c r="L52" i="13"/>
  <c r="J16" i="12"/>
  <c r="K16" i="12" s="1"/>
  <c r="K19" i="12"/>
  <c r="J22" i="12"/>
  <c r="J28" i="12"/>
  <c r="K28" i="12" s="1"/>
  <c r="J7" i="12"/>
  <c r="K7" i="12" s="1"/>
  <c r="J52" i="12"/>
  <c r="K22" i="12"/>
  <c r="K25" i="12"/>
  <c r="K31" i="12"/>
  <c r="J34" i="12"/>
  <c r="K34" i="12" s="1"/>
  <c r="K37" i="12"/>
  <c r="J40" i="12"/>
  <c r="K40" i="12" s="1"/>
  <c r="K43" i="12"/>
  <c r="J46" i="12"/>
  <c r="K46" i="12" s="1"/>
  <c r="K49" i="12"/>
  <c r="L49" i="12" s="1"/>
  <c r="K52" i="12"/>
  <c r="L22" i="12"/>
  <c r="L37" i="12"/>
  <c r="L46" i="12"/>
  <c r="L19" i="12"/>
  <c r="L25" i="12"/>
  <c r="L31" i="12"/>
  <c r="L40" i="12"/>
  <c r="L52" i="12"/>
  <c r="K26" i="9"/>
  <c r="I8" i="9"/>
  <c r="K14" i="9"/>
  <c r="K20" i="9"/>
  <c r="K32" i="9"/>
  <c r="K38" i="9"/>
  <c r="K44" i="9"/>
  <c r="K50" i="9"/>
  <c r="K8" i="9"/>
  <c r="I14" i="9"/>
  <c r="I17" i="9"/>
  <c r="I20" i="9"/>
  <c r="I23" i="9"/>
  <c r="I26" i="9"/>
  <c r="I29" i="9"/>
  <c r="I35" i="9"/>
  <c r="I38" i="9"/>
  <c r="I41" i="9"/>
  <c r="I44" i="9"/>
  <c r="I47" i="9"/>
  <c r="I50" i="9"/>
  <c r="I56" i="9"/>
  <c r="I11" i="9"/>
  <c r="E11" i="9"/>
  <c r="L13" i="13" l="1"/>
  <c r="L10" i="13"/>
  <c r="L7" i="13"/>
  <c r="L34" i="12"/>
  <c r="L43" i="12"/>
  <c r="L7" i="12"/>
  <c r="L28" i="12"/>
  <c r="L10" i="12"/>
  <c r="L16" i="12"/>
  <c r="L13" i="12"/>
  <c r="K11" i="9"/>
  <c r="K56" i="9"/>
  <c r="Q56" i="9" s="1"/>
  <c r="K47" i="9"/>
  <c r="K41" i="9"/>
  <c r="K35" i="9"/>
  <c r="K29" i="9"/>
  <c r="K23" i="9"/>
  <c r="K17" i="9"/>
  <c r="E17" i="9"/>
  <c r="E23" i="9"/>
  <c r="E50" i="9"/>
  <c r="E47" i="9"/>
  <c r="E14" i="9"/>
  <c r="E20" i="9"/>
  <c r="E26" i="9"/>
  <c r="E29" i="9"/>
  <c r="E32" i="9"/>
  <c r="E35" i="9"/>
  <c r="E38" i="9"/>
  <c r="E41" i="9"/>
  <c r="E44" i="9"/>
  <c r="E53" i="9"/>
  <c r="G8" i="9"/>
  <c r="I49" i="10"/>
  <c r="I46" i="10"/>
  <c r="I52" i="10"/>
  <c r="I43" i="10"/>
  <c r="I40" i="10"/>
  <c r="I37" i="10"/>
  <c r="I34" i="10"/>
  <c r="I31" i="10"/>
  <c r="I28" i="10"/>
  <c r="I25" i="10"/>
  <c r="I22" i="10"/>
  <c r="I19" i="10"/>
  <c r="I16" i="10"/>
  <c r="I13" i="10"/>
  <c r="I10" i="10"/>
  <c r="A10" i="10"/>
  <c r="A13" i="10" s="1"/>
  <c r="A16" i="10" s="1"/>
  <c r="A19" i="10" s="1"/>
  <c r="A22" i="10" s="1"/>
  <c r="A25" i="10" s="1"/>
  <c r="A28" i="10" s="1"/>
  <c r="A31" i="10" s="1"/>
  <c r="A34" i="10" s="1"/>
  <c r="A37" i="10" s="1"/>
  <c r="A40" i="10" s="1"/>
  <c r="A43" i="10" s="1"/>
  <c r="A46" i="10" s="1"/>
  <c r="A49" i="10" s="1"/>
  <c r="A52" i="10" s="1"/>
  <c r="I7" i="10"/>
  <c r="K7" i="10" s="1"/>
  <c r="P56" i="9"/>
  <c r="K13" i="10" l="1"/>
  <c r="K19" i="10"/>
  <c r="K25" i="10"/>
  <c r="K31" i="10"/>
  <c r="K37" i="10"/>
  <c r="K43" i="10"/>
  <c r="K46" i="10"/>
  <c r="K10" i="10"/>
  <c r="K16" i="10"/>
  <c r="K22" i="10"/>
  <c r="K28" i="10"/>
  <c r="K34" i="10"/>
  <c r="K40" i="10"/>
  <c r="K52" i="10"/>
  <c r="L52" i="10" s="1"/>
  <c r="K49" i="10"/>
  <c r="G50" i="9"/>
  <c r="Q50" i="9" s="1"/>
  <c r="G23" i="9"/>
  <c r="Q23" i="9" s="1"/>
  <c r="G11" i="9"/>
  <c r="Q11" i="9" s="1"/>
  <c r="G44" i="9"/>
  <c r="Q44" i="9" s="1"/>
  <c r="G38" i="9"/>
  <c r="Q38" i="9" s="1"/>
  <c r="G32" i="9"/>
  <c r="Q32" i="9" s="1"/>
  <c r="G20" i="9"/>
  <c r="Q20" i="9" s="1"/>
  <c r="G47" i="9"/>
  <c r="Q47" i="9" s="1"/>
  <c r="G29" i="9"/>
  <c r="Q29" i="9" s="1"/>
  <c r="G17" i="9"/>
  <c r="Q17" i="9" s="1"/>
  <c r="G53" i="9"/>
  <c r="Q53" i="9" s="1"/>
  <c r="G41" i="9"/>
  <c r="Q41" i="9" s="1"/>
  <c r="G35" i="9"/>
  <c r="Q35" i="9" s="1"/>
  <c r="G26" i="9"/>
  <c r="Q26" i="9" s="1"/>
  <c r="G14" i="9"/>
  <c r="Q14" i="9" s="1"/>
  <c r="P53" i="9"/>
  <c r="L7" i="10" l="1"/>
  <c r="L49" i="10"/>
  <c r="L40" i="10"/>
  <c r="L16" i="10"/>
  <c r="L31" i="10"/>
  <c r="L19" i="10"/>
  <c r="L34" i="10"/>
  <c r="L22" i="10"/>
  <c r="L10" i="10"/>
  <c r="L28" i="10"/>
  <c r="L37" i="10"/>
  <c r="L25" i="10"/>
  <c r="L13" i="10"/>
  <c r="P14" i="9"/>
  <c r="P17" i="9"/>
  <c r="P20" i="9"/>
  <c r="P23" i="9"/>
  <c r="P26" i="9"/>
  <c r="P29" i="9"/>
  <c r="P32" i="9"/>
  <c r="P35" i="9"/>
  <c r="P38" i="9"/>
  <c r="P41" i="9"/>
  <c r="P44" i="9"/>
  <c r="P47" i="9"/>
  <c r="P50" i="9"/>
  <c r="P11" i="9"/>
  <c r="P8" i="9"/>
  <c r="A11" i="9"/>
  <c r="A14" i="9" s="1"/>
  <c r="A17" i="9" s="1"/>
  <c r="A20" i="9" s="1"/>
  <c r="A23" i="9" s="1"/>
  <c r="A26" i="9" s="1"/>
  <c r="A29" i="9" s="1"/>
  <c r="A32" i="9" s="1"/>
  <c r="A35" i="9" s="1"/>
  <c r="A38" i="9" s="1"/>
  <c r="A41" i="9" s="1"/>
  <c r="A44" i="9" s="1"/>
  <c r="A47" i="9" s="1"/>
  <c r="A50" i="9" s="1"/>
  <c r="A53" i="9" s="1"/>
  <c r="A56" i="9" s="1"/>
  <c r="R8" i="9" l="1"/>
  <c r="R50" i="9"/>
  <c r="R47" i="9"/>
  <c r="R44" i="9"/>
  <c r="R41" i="9"/>
  <c r="R38" i="9"/>
  <c r="R35" i="9"/>
  <c r="R32" i="9"/>
  <c r="R29" i="9"/>
  <c r="R26" i="9"/>
  <c r="R23" i="9"/>
  <c r="R20" i="9"/>
  <c r="R17" i="9"/>
  <c r="R14" i="9"/>
  <c r="R11" i="9"/>
  <c r="S41" i="9" l="1"/>
  <c r="S8" i="9"/>
  <c r="S20" i="9"/>
  <c r="S17" i="9"/>
  <c r="S14" i="9"/>
  <c r="S29" i="9"/>
  <c r="S38" i="9"/>
  <c r="S47" i="9"/>
  <c r="S35" i="9"/>
  <c r="S23" i="9"/>
  <c r="S50" i="9"/>
  <c r="S26" i="9"/>
  <c r="S11" i="9"/>
  <c r="S44" i="9"/>
  <c r="S32" i="9"/>
</calcChain>
</file>

<file path=xl/sharedStrings.xml><?xml version="1.0" encoding="utf-8"?>
<sst xmlns="http://schemas.openxmlformats.org/spreadsheetml/2006/main" count="487" uniqueCount="104">
  <si>
    <t>Название команды</t>
  </si>
  <si>
    <t>Ф.И.О. рыболова-спортсмена</t>
  </si>
  <si>
    <t>Место</t>
  </si>
  <si>
    <t>ПРОТОКОЛ ТЕХНИЧЕСКИХ РЕЗУЛЬТАТОВ</t>
  </si>
  <si>
    <t>Баллы</t>
  </si>
  <si>
    <t>Мегаполис</t>
  </si>
  <si>
    <t>Политех</t>
  </si>
  <si>
    <t>Днепр</t>
  </si>
  <si>
    <t>Сырный рай</t>
  </si>
  <si>
    <t>EL Dorado</t>
  </si>
  <si>
    <t>Мегастрайк</t>
  </si>
  <si>
    <t>ГаШе</t>
  </si>
  <si>
    <t>КВ</t>
  </si>
  <si>
    <t>ВОТум</t>
  </si>
  <si>
    <t>VIVA Team</t>
  </si>
  <si>
    <t>Lacky Jon</t>
  </si>
  <si>
    <t>Salmo</t>
  </si>
  <si>
    <t>Vodomotorika</t>
  </si>
  <si>
    <t>Spining gaem</t>
  </si>
  <si>
    <t>Spro team</t>
  </si>
  <si>
    <t>Костеневич Владимир</t>
  </si>
  <si>
    <t>Косиневич Виктор</t>
  </si>
  <si>
    <t>Казимир Витушко</t>
  </si>
  <si>
    <t>Балыко Иван</t>
  </si>
  <si>
    <t>Лихачёв Максим</t>
  </si>
  <si>
    <t>Колесник Валерий</t>
  </si>
  <si>
    <t>Потупин Анатолий</t>
  </si>
  <si>
    <t>Кузнецов Никита</t>
  </si>
  <si>
    <t>Радкевич Фёдор</t>
  </si>
  <si>
    <t>Смельняк Виктор</t>
  </si>
  <si>
    <t>Филипчик Константин</t>
  </si>
  <si>
    <t>Иванов Сергей</t>
  </si>
  <si>
    <t>Лучина Андрей</t>
  </si>
  <si>
    <t>Щемер Сергей</t>
  </si>
  <si>
    <t>Нагорный Анатолий</t>
  </si>
  <si>
    <t>Шейнин Андрей</t>
  </si>
  <si>
    <t>Гапеев Игорь</t>
  </si>
  <si>
    <t>Миронов Павел</t>
  </si>
  <si>
    <t>Смолко Виктор</t>
  </si>
  <si>
    <t>Смолко Андрей</t>
  </si>
  <si>
    <t>Иванов Александр</t>
  </si>
  <si>
    <t>Юрченко Юрий</t>
  </si>
  <si>
    <t>Атрахимович Евгений</t>
  </si>
  <si>
    <t>Гамезо Артур</t>
  </si>
  <si>
    <t>Игнаткович Артём</t>
  </si>
  <si>
    <t>Забело Фёдор</t>
  </si>
  <si>
    <t>Кирдей Александр</t>
  </si>
  <si>
    <t>Максуль Владимир</t>
  </si>
  <si>
    <t>Юревич Виталий</t>
  </si>
  <si>
    <t>Юденков Алексей</t>
  </si>
  <si>
    <t>Якушко</t>
  </si>
  <si>
    <t>Трусов</t>
  </si>
  <si>
    <t>Джежора Павел</t>
  </si>
  <si>
    <t>Карих Юрий</t>
  </si>
  <si>
    <t>Предко Андрей</t>
  </si>
  <si>
    <t>Романов Сергей</t>
  </si>
  <si>
    <t>Дундо Сергей</t>
  </si>
  <si>
    <t>Сисекин</t>
  </si>
  <si>
    <t>Ворон Павел</t>
  </si>
  <si>
    <t>Турков Станислав</t>
  </si>
  <si>
    <t>Винников Игорь</t>
  </si>
  <si>
    <t>Астапов Владимир</t>
  </si>
  <si>
    <t>Соглаев Алексей</t>
  </si>
  <si>
    <t>Алексеев Олег</t>
  </si>
  <si>
    <t>Герцык А</t>
  </si>
  <si>
    <t>Хаменушко Д</t>
  </si>
  <si>
    <t>Герасимович С</t>
  </si>
  <si>
    <t>№ п/п</t>
  </si>
  <si>
    <t>Итоговое командное место</t>
  </si>
  <si>
    <t>1 тур</t>
  </si>
  <si>
    <t>2 тур</t>
  </si>
  <si>
    <t>3 тур</t>
  </si>
  <si>
    <t>4 тур</t>
  </si>
  <si>
    <t>5 тур</t>
  </si>
  <si>
    <t>6 тур</t>
  </si>
  <si>
    <t>Сумма баллов за 6 туров</t>
  </si>
  <si>
    <t>Сумма мест за 6 туров</t>
  </si>
  <si>
    <t>Галанчик Александр</t>
  </si>
  <si>
    <t>Против промлова</t>
  </si>
  <si>
    <t>Шевчук Дмитрий</t>
  </si>
  <si>
    <t>Давыдов Николай</t>
  </si>
  <si>
    <t>Белусь Евгений</t>
  </si>
  <si>
    <t>п/коэф</t>
  </si>
  <si>
    <t>командных соревнований по спортивному лову рыбы спиннингом с лодок 2018</t>
  </si>
  <si>
    <t>Сумма баллов за 2 тура</t>
  </si>
  <si>
    <t>Сумма мест
за 2 тура</t>
  </si>
  <si>
    <t>Федосенко Владимир</t>
  </si>
  <si>
    <t>Садовский Станислав</t>
  </si>
  <si>
    <t>Быстрых Павел</t>
  </si>
  <si>
    <t>Смирнов Юрий</t>
  </si>
  <si>
    <t>Новиков Антон</t>
  </si>
  <si>
    <t>Митченков Александр</t>
  </si>
  <si>
    <t>I тур</t>
  </si>
  <si>
    <t>II тур</t>
  </si>
  <si>
    <t>ПФ+</t>
  </si>
  <si>
    <t>Чемпионат Республики Беларусь 2018, этап 2 оз.Дривяты</t>
  </si>
  <si>
    <t xml:space="preserve">Чемпионат Республики Беларусь 2018, этап 3 </t>
  </si>
  <si>
    <t>Чемпионат Республики Беларусь 2018</t>
  </si>
  <si>
    <t>Споритвный лов рыбы спинингом с лодок</t>
  </si>
  <si>
    <t>Чемпионат Республики Беларусь 2018, этап 1 оз.Струсто - оз.Снуды</t>
  </si>
  <si>
    <t>I этап</t>
  </si>
  <si>
    <t>II этап</t>
  </si>
  <si>
    <t>III этап</t>
  </si>
  <si>
    <t>Итоговые результаты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</si>
</sst>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 Cyr"/>
      <charset val="204"/>
    </font>
    <font>
      <sz val="8"/>
      <name val="Arial Cyr"/>
      <charset val="204"/>
    </font>
    <font>
      <b/>
      <sz val="11"/>
      <name val="Arial Cyr"/>
      <charset val="204"/>
    </font>
    <font>
      <sz val="11"/>
      <name val="Arial Cyr"/>
      <charset val="204"/>
    </font>
    <font>
      <sz val="12"/>
      <color indexed="8"/>
      <name val="Times New Roman"/>
      <family val="1"/>
      <charset val="204"/>
    </font>
    <font>
      <sz val="11"/>
      <name val="Calibri"/>
      <family val="2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4"/>
      <name val="Arial Cyr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Fill="1"/>
    <xf numFmtId="0" fontId="4" fillId="0" borderId="1" xfId="0" applyFont="1" applyFill="1" applyBorder="1"/>
    <xf numFmtId="0" fontId="4" fillId="3" borderId="1" xfId="0" applyFont="1" applyFill="1" applyBorder="1"/>
    <xf numFmtId="0" fontId="6" fillId="3" borderId="1" xfId="0" applyFont="1" applyFill="1" applyBorder="1" applyAlignment="1">
      <alignment wrapText="1"/>
    </xf>
    <xf numFmtId="0" fontId="6" fillId="0" borderId="1" xfId="0" applyFont="1" applyFill="1" applyBorder="1"/>
    <xf numFmtId="0" fontId="6" fillId="3" borderId="1" xfId="0" applyFont="1" applyFill="1" applyBorder="1"/>
    <xf numFmtId="0" fontId="8" fillId="0" borderId="0" xfId="0" applyFont="1"/>
    <xf numFmtId="0" fontId="2" fillId="0" borderId="0" xfId="0" applyFont="1" applyFill="1" applyAlignment="1">
      <alignment horizontal="center"/>
    </xf>
    <xf numFmtId="0" fontId="0" fillId="0" borderId="0" xfId="0" applyFill="1"/>
    <xf numFmtId="0" fontId="5" fillId="0" borderId="0" xfId="0" applyFont="1" applyFill="1"/>
    <xf numFmtId="0" fontId="10" fillId="0" borderId="1" xfId="0" applyFont="1" applyFill="1" applyBorder="1"/>
    <xf numFmtId="0" fontId="10" fillId="3" borderId="1" xfId="0" applyFont="1" applyFill="1" applyBorder="1"/>
    <xf numFmtId="0" fontId="12" fillId="0" borderId="1" xfId="0" applyFont="1" applyFill="1" applyBorder="1"/>
    <xf numFmtId="0" fontId="12" fillId="3" borderId="1" xfId="0" applyFont="1" applyFill="1" applyBorder="1"/>
    <xf numFmtId="0" fontId="10" fillId="3" borderId="1" xfId="0" applyFont="1" applyFill="1" applyBorder="1" applyAlignment="1">
      <alignment wrapText="1"/>
    </xf>
    <xf numFmtId="0" fontId="12" fillId="6" borderId="1" xfId="0" applyFont="1" applyFill="1" applyBorder="1"/>
    <xf numFmtId="0" fontId="10" fillId="0" borderId="0" xfId="0" applyFont="1"/>
    <xf numFmtId="0" fontId="6" fillId="5" borderId="1" xfId="0" applyFont="1" applyFill="1" applyBorder="1" applyAlignment="1">
      <alignment horizontal="center" vertical="top"/>
    </xf>
    <xf numFmtId="0" fontId="6" fillId="7" borderId="1" xfId="0" applyFont="1" applyFill="1" applyBorder="1" applyAlignment="1">
      <alignment horizontal="center" vertical="top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/>
    </xf>
    <xf numFmtId="0" fontId="12" fillId="0" borderId="0" xfId="0" applyFont="1" applyFill="1"/>
    <xf numFmtId="0" fontId="0" fillId="0" borderId="0" xfId="0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0" xfId="0" applyFont="1" applyFill="1" applyAlignment="1">
      <alignment horizontal="center" vertical="top"/>
    </xf>
    <xf numFmtId="0" fontId="12" fillId="8" borderId="1" xfId="0" applyFont="1" applyFill="1" applyBorder="1"/>
    <xf numFmtId="0" fontId="6" fillId="0" borderId="0" xfId="0" applyFont="1"/>
    <xf numFmtId="0" fontId="11" fillId="0" borderId="0" xfId="0" applyFont="1"/>
    <xf numFmtId="0" fontId="6" fillId="11" borderId="1" xfId="0" applyFont="1" applyFill="1" applyBorder="1" applyAlignment="1">
      <alignment horizontal="center" vertical="top"/>
    </xf>
    <xf numFmtId="0" fontId="6" fillId="11" borderId="1" xfId="0" applyFont="1" applyFill="1" applyBorder="1" applyAlignment="1">
      <alignment horizontal="center" vertical="top" wrapText="1"/>
    </xf>
    <xf numFmtId="3" fontId="6" fillId="11" borderId="1" xfId="0" applyNumberFormat="1" applyFont="1" applyFill="1" applyBorder="1" applyAlignment="1">
      <alignment horizontal="center" vertical="center"/>
    </xf>
    <xf numFmtId="3" fontId="6" fillId="5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top" wrapText="1"/>
    </xf>
    <xf numFmtId="0" fontId="6" fillId="5" borderId="2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3" fontId="6" fillId="12" borderId="1" xfId="0" applyNumberFormat="1" applyFont="1" applyFill="1" applyBorder="1" applyAlignment="1">
      <alignment horizontal="center" vertical="center"/>
    </xf>
    <xf numFmtId="0" fontId="6" fillId="12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3" fontId="6" fillId="7" borderId="1" xfId="0" applyNumberFormat="1" applyFont="1" applyFill="1" applyBorder="1" applyAlignment="1">
      <alignment horizontal="center" vertical="center"/>
    </xf>
    <xf numFmtId="3" fontId="6" fillId="4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12" borderId="1" xfId="0" applyFont="1" applyFill="1" applyBorder="1" applyAlignment="1">
      <alignment horizontal="center" vertical="top" wrapText="1"/>
    </xf>
    <xf numFmtId="0" fontId="6" fillId="7" borderId="1" xfId="0" applyFont="1" applyFill="1" applyBorder="1" applyAlignment="1">
      <alignment horizontal="center" vertical="top" wrapText="1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NumberFormat="1" applyFont="1" applyFill="1" applyBorder="1" applyAlignment="1">
      <alignment horizontal="center" vertical="center"/>
    </xf>
    <xf numFmtId="2" fontId="4" fillId="9" borderId="2" xfId="0" applyNumberFormat="1" applyFont="1" applyFill="1" applyBorder="1" applyAlignment="1">
      <alignment horizontal="center" vertical="center"/>
    </xf>
    <xf numFmtId="2" fontId="4" fillId="9" borderId="4" xfId="0" applyNumberFormat="1" applyFont="1" applyFill="1" applyBorder="1" applyAlignment="1">
      <alignment horizontal="center" vertical="center"/>
    </xf>
    <xf numFmtId="0" fontId="11" fillId="9" borderId="5" xfId="0" applyFont="1" applyFill="1" applyBorder="1" applyAlignment="1"/>
    <xf numFmtId="0" fontId="6" fillId="9" borderId="1" xfId="0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/>
    </xf>
    <xf numFmtId="0" fontId="4" fillId="12" borderId="4" xfId="0" applyFont="1" applyFill="1" applyBorder="1" applyAlignment="1">
      <alignment horizontal="center" vertical="center"/>
    </xf>
    <xf numFmtId="0" fontId="11" fillId="12" borderId="5" xfId="0" applyFont="1" applyFill="1" applyBorder="1" applyAlignment="1"/>
    <xf numFmtId="0" fontId="6" fillId="9" borderId="2" xfId="0" applyFont="1" applyFill="1" applyBorder="1" applyAlignment="1">
      <alignment horizontal="center" vertical="top"/>
    </xf>
    <xf numFmtId="0" fontId="6" fillId="9" borderId="5" xfId="0" applyFont="1" applyFill="1" applyBorder="1" applyAlignment="1">
      <alignment horizontal="center" vertical="top"/>
    </xf>
    <xf numFmtId="0" fontId="6" fillId="12" borderId="2" xfId="0" applyFont="1" applyFill="1" applyBorder="1" applyAlignment="1">
      <alignment horizontal="center" vertical="top" wrapText="1"/>
    </xf>
    <xf numFmtId="0" fontId="6" fillId="12" borderId="5" xfId="0" applyFont="1" applyFill="1" applyBorder="1" applyAlignment="1">
      <alignment horizontal="center" vertical="top" wrapText="1"/>
    </xf>
    <xf numFmtId="0" fontId="6" fillId="12" borderId="5" xfId="0" applyFont="1" applyFill="1" applyBorder="1" applyAlignment="1"/>
    <xf numFmtId="0" fontId="6" fillId="9" borderId="5" xfId="0" applyFont="1" applyFill="1" applyBorder="1" applyAlignment="1"/>
    <xf numFmtId="0" fontId="7" fillId="0" borderId="0" xfId="0" applyFont="1" applyAlignment="1">
      <alignment horizontal="center"/>
    </xf>
    <xf numFmtId="0" fontId="13" fillId="0" borderId="0" xfId="0" applyFont="1" applyAlignment="1"/>
    <xf numFmtId="0" fontId="8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top"/>
    </xf>
    <xf numFmtId="0" fontId="6" fillId="7" borderId="7" xfId="0" applyFont="1" applyFill="1" applyBorder="1" applyAlignment="1">
      <alignment horizontal="center" vertical="top"/>
    </xf>
    <xf numFmtId="0" fontId="6" fillId="7" borderId="6" xfId="0" applyFont="1" applyFill="1" applyBorder="1" applyAlignment="1">
      <alignment horizontal="center" vertical="top"/>
    </xf>
    <xf numFmtId="0" fontId="6" fillId="5" borderId="3" xfId="0" applyFont="1" applyFill="1" applyBorder="1" applyAlignment="1">
      <alignment horizontal="center" vertical="top"/>
    </xf>
    <xf numFmtId="0" fontId="6" fillId="5" borderId="7" xfId="0" applyFont="1" applyFill="1" applyBorder="1" applyAlignment="1">
      <alignment horizontal="center" vertical="top"/>
    </xf>
    <xf numFmtId="0" fontId="6" fillId="5" borderId="6" xfId="0" applyFont="1" applyFill="1" applyBorder="1" applyAlignment="1">
      <alignment horizontal="center" vertical="top"/>
    </xf>
    <xf numFmtId="0" fontId="6" fillId="11" borderId="3" xfId="0" applyFont="1" applyFill="1" applyBorder="1" applyAlignment="1">
      <alignment horizontal="center" vertical="top"/>
    </xf>
    <xf numFmtId="0" fontId="6" fillId="11" borderId="7" xfId="0" applyFont="1" applyFill="1" applyBorder="1" applyAlignment="1">
      <alignment horizontal="center" vertical="top"/>
    </xf>
    <xf numFmtId="0" fontId="6" fillId="11" borderId="6" xfId="0" applyFont="1" applyFill="1" applyBorder="1" applyAlignment="1">
      <alignment horizontal="center" vertical="top"/>
    </xf>
    <xf numFmtId="0" fontId="6" fillId="0" borderId="2" xfId="0" applyFont="1" applyBorder="1" applyAlignment="1">
      <alignment horizontal="center" vertical="top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6" fillId="12" borderId="3" xfId="0" applyFont="1" applyFill="1" applyBorder="1" applyAlignment="1">
      <alignment horizontal="center"/>
    </xf>
    <xf numFmtId="0" fontId="0" fillId="12" borderId="7" xfId="0" applyFont="1" applyFill="1" applyBorder="1" applyAlignment="1"/>
    <xf numFmtId="0" fontId="0" fillId="12" borderId="6" xfId="0" applyFont="1" applyFill="1" applyBorder="1" applyAlignment="1"/>
    <xf numFmtId="0" fontId="10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3" fontId="10" fillId="0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2" fontId="12" fillId="10" borderId="2" xfId="0" applyNumberFormat="1" applyFont="1" applyFill="1" applyBorder="1" applyAlignment="1">
      <alignment horizontal="center" vertical="center"/>
    </xf>
    <xf numFmtId="2" fontId="12" fillId="10" borderId="4" xfId="0" applyNumberFormat="1" applyFont="1" applyFill="1" applyBorder="1" applyAlignment="1">
      <alignment horizontal="center" vertical="center"/>
    </xf>
    <xf numFmtId="0" fontId="0" fillId="10" borderId="5" xfId="0" applyFont="1" applyFill="1" applyBorder="1" applyAlignment="1"/>
    <xf numFmtId="0" fontId="6" fillId="10" borderId="2" xfId="0" applyFont="1" applyFill="1" applyBorder="1" applyAlignment="1">
      <alignment horizontal="center" vertical="top"/>
    </xf>
    <xf numFmtId="0" fontId="6" fillId="10" borderId="5" xfId="0" applyFont="1" applyFill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9" fillId="0" borderId="0" xfId="0" applyFont="1" applyAlignment="1">
      <alignment horizontal="center" vertical="top"/>
    </xf>
    <xf numFmtId="0" fontId="6" fillId="11" borderId="2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</cellXfs>
  <cellStyles count="1">
    <cellStyle name="Обычный" xfId="0" builtinId="0"/>
  </cellStyles>
  <dxfs count="78"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9"/>
  <sheetViews>
    <sheetView tabSelected="1" topLeftCell="A28" zoomScale="85" zoomScaleNormal="85" workbookViewId="0">
      <selection activeCell="N60" sqref="N60"/>
    </sheetView>
  </sheetViews>
  <sheetFormatPr defaultColWidth="20.7109375" defaultRowHeight="12.75" x14ac:dyDescent="0.2"/>
  <cols>
    <col min="1" max="1" width="5.7109375" customWidth="1"/>
    <col min="3" max="3" width="24" customWidth="1"/>
    <col min="4" max="4" width="8.42578125" style="11" customWidth="1"/>
    <col min="5" max="5" width="7.85546875" style="11" customWidth="1"/>
    <col min="6" max="7" width="8.28515625" style="11" customWidth="1"/>
    <col min="8" max="8" width="9.7109375" style="11" customWidth="1"/>
    <col min="9" max="11" width="8.28515625" style="11" customWidth="1"/>
    <col min="12" max="12" width="9.28515625" style="11" customWidth="1"/>
    <col min="13" max="14" width="8.28515625" style="11" customWidth="1"/>
    <col min="15" max="15" width="8.28515625" customWidth="1"/>
    <col min="16" max="16" width="11.42578125" customWidth="1"/>
    <col min="17" max="17" width="12.140625" customWidth="1"/>
    <col min="18" max="18" width="12" customWidth="1"/>
    <col min="19" max="19" width="13.140625" customWidth="1"/>
  </cols>
  <sheetData>
    <row r="1" spans="1:19" s="9" customFormat="1" ht="18.75" x14ac:dyDescent="0.3">
      <c r="A1" s="72" t="s">
        <v>3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3"/>
      <c r="S1" s="73"/>
    </row>
    <row r="2" spans="1:19" s="9" customFormat="1" ht="16.899999999999999" customHeight="1" x14ac:dyDescent="0.3">
      <c r="A2" s="74" t="s">
        <v>97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3"/>
      <c r="S2" s="73"/>
    </row>
    <row r="3" spans="1:19" s="9" customFormat="1" ht="17.45" customHeight="1" x14ac:dyDescent="0.3">
      <c r="A3" s="74" t="s">
        <v>98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3"/>
      <c r="S3" s="73"/>
    </row>
    <row r="4" spans="1:19" s="1" customFormat="1" ht="15" x14ac:dyDescent="0.25">
      <c r="A4" s="2"/>
      <c r="B4" s="2"/>
      <c r="C4" s="2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2"/>
      <c r="P4" s="2"/>
      <c r="Q4" s="2"/>
    </row>
    <row r="5" spans="1:19" s="29" customFormat="1" ht="15.75" x14ac:dyDescent="0.25">
      <c r="A5" s="84" t="s">
        <v>67</v>
      </c>
      <c r="B5" s="84" t="s">
        <v>0</v>
      </c>
      <c r="C5" s="84" t="s">
        <v>1</v>
      </c>
      <c r="D5" s="75" t="s">
        <v>100</v>
      </c>
      <c r="E5" s="76"/>
      <c r="F5" s="76"/>
      <c r="G5" s="77"/>
      <c r="H5" s="78" t="s">
        <v>101</v>
      </c>
      <c r="I5" s="79"/>
      <c r="J5" s="79"/>
      <c r="K5" s="80"/>
      <c r="L5" s="81" t="s">
        <v>102</v>
      </c>
      <c r="M5" s="82"/>
      <c r="N5" s="82"/>
      <c r="O5" s="83"/>
      <c r="P5" s="87" t="s">
        <v>103</v>
      </c>
      <c r="Q5" s="88"/>
      <c r="R5" s="88"/>
      <c r="S5" s="89"/>
    </row>
    <row r="6" spans="1:19" s="29" customFormat="1" ht="15.75" customHeight="1" x14ac:dyDescent="0.25">
      <c r="A6" s="85"/>
      <c r="B6" s="85"/>
      <c r="C6" s="85"/>
      <c r="D6" s="56" t="s">
        <v>69</v>
      </c>
      <c r="E6" s="56"/>
      <c r="F6" s="56" t="s">
        <v>70</v>
      </c>
      <c r="G6" s="56"/>
      <c r="H6" s="35" t="s">
        <v>71</v>
      </c>
      <c r="I6" s="35"/>
      <c r="J6" s="35" t="s">
        <v>72</v>
      </c>
      <c r="K6" s="35"/>
      <c r="L6" s="32" t="s">
        <v>73</v>
      </c>
      <c r="M6" s="32"/>
      <c r="N6" s="32" t="s">
        <v>74</v>
      </c>
      <c r="O6" s="32"/>
      <c r="P6" s="55" t="s">
        <v>75</v>
      </c>
      <c r="Q6" s="55" t="s">
        <v>76</v>
      </c>
      <c r="R6" s="66" t="s">
        <v>82</v>
      </c>
      <c r="S6" s="68" t="s">
        <v>68</v>
      </c>
    </row>
    <row r="7" spans="1:19" s="29" customFormat="1" ht="33.75" customHeight="1" x14ac:dyDescent="0.25">
      <c r="A7" s="86"/>
      <c r="B7" s="86"/>
      <c r="C7" s="86"/>
      <c r="D7" s="21" t="s">
        <v>4</v>
      </c>
      <c r="E7" s="21" t="s">
        <v>2</v>
      </c>
      <c r="F7" s="21" t="s">
        <v>4</v>
      </c>
      <c r="G7" s="21" t="s">
        <v>2</v>
      </c>
      <c r="H7" s="20" t="s">
        <v>4</v>
      </c>
      <c r="I7" s="20" t="s">
        <v>2</v>
      </c>
      <c r="J7" s="20" t="s">
        <v>4</v>
      </c>
      <c r="K7" s="20" t="s">
        <v>2</v>
      </c>
      <c r="L7" s="31" t="s">
        <v>4</v>
      </c>
      <c r="M7" s="31" t="s">
        <v>2</v>
      </c>
      <c r="N7" s="31" t="s">
        <v>4</v>
      </c>
      <c r="O7" s="31" t="s">
        <v>2</v>
      </c>
      <c r="P7" s="55"/>
      <c r="Q7" s="55"/>
      <c r="R7" s="67"/>
      <c r="S7" s="69"/>
    </row>
    <row r="8" spans="1:19" s="29" customFormat="1" ht="15.75" x14ac:dyDescent="0.25">
      <c r="A8" s="46">
        <v>1</v>
      </c>
      <c r="B8" s="48" t="s">
        <v>10</v>
      </c>
      <c r="C8" s="4" t="s">
        <v>58</v>
      </c>
      <c r="D8" s="44">
        <f>'1 этап'!D7</f>
        <v>17401</v>
      </c>
      <c r="E8" s="49">
        <f>_xlfn.RANK.AVG(D8,$D$8:$D$55,)</f>
        <v>7</v>
      </c>
      <c r="F8" s="44">
        <f>'1 этап'!G7</f>
        <v>12350</v>
      </c>
      <c r="G8" s="49">
        <f>_xlfn.RANK.AVG(F8,$F$8:$F$55,)</f>
        <v>11</v>
      </c>
      <c r="H8" s="34">
        <f>'2 этап'!D7</f>
        <v>21558</v>
      </c>
      <c r="I8" s="36">
        <f>_xlfn.RANK.AVG(H8,$H$8:$H$58,)</f>
        <v>3</v>
      </c>
      <c r="J8" s="34">
        <f>'2 этап'!G7</f>
        <v>10712</v>
      </c>
      <c r="K8" s="36">
        <f>_xlfn.RANK.AVG(J8,$J$8:$J$58,)</f>
        <v>5</v>
      </c>
      <c r="L8" s="33">
        <f>'3 этап'!D7</f>
        <v>0</v>
      </c>
      <c r="M8" s="114">
        <f>_xlfn.RANK.AVG(L8,$L$8:$L$58,)</f>
        <v>8</v>
      </c>
      <c r="N8" s="33">
        <f>'3 этап'!G7</f>
        <v>0</v>
      </c>
      <c r="O8" s="114">
        <f>_xlfn.RANK.AVG(N8,$N$8:$N$58,)</f>
        <v>8</v>
      </c>
      <c r="P8" s="39">
        <f>D8+F8+H8+J8+L8+N8</f>
        <v>62021</v>
      </c>
      <c r="Q8" s="39">
        <f>E8+G8+I8+K8+M8+O8</f>
        <v>42</v>
      </c>
      <c r="R8" s="59">
        <f>Q8-P8/MAX(P8:P61)</f>
        <v>41.405650161474256</v>
      </c>
      <c r="S8" s="63">
        <f>_xlfn.RANK.AVG(R8,$R$8:$R$52,1)</f>
        <v>3</v>
      </c>
    </row>
    <row r="9" spans="1:19" s="29" customFormat="1" ht="15.75" x14ac:dyDescent="0.25">
      <c r="A9" s="46"/>
      <c r="B9" s="48"/>
      <c r="C9" s="4" t="s">
        <v>59</v>
      </c>
      <c r="D9" s="44"/>
      <c r="E9" s="50"/>
      <c r="F9" s="44"/>
      <c r="G9" s="50"/>
      <c r="H9" s="34"/>
      <c r="I9" s="37"/>
      <c r="J9" s="34"/>
      <c r="K9" s="37"/>
      <c r="L9" s="33"/>
      <c r="M9" s="115"/>
      <c r="N9" s="33"/>
      <c r="O9" s="115"/>
      <c r="P9" s="39"/>
      <c r="Q9" s="40"/>
      <c r="R9" s="60"/>
      <c r="S9" s="64"/>
    </row>
    <row r="10" spans="1:19" s="29" customFormat="1" ht="15.75" x14ac:dyDescent="0.25">
      <c r="A10" s="46"/>
      <c r="B10" s="48"/>
      <c r="C10" s="5" t="s">
        <v>60</v>
      </c>
      <c r="D10" s="44"/>
      <c r="E10" s="51"/>
      <c r="F10" s="44"/>
      <c r="G10" s="51"/>
      <c r="H10" s="34"/>
      <c r="I10" s="38"/>
      <c r="J10" s="34"/>
      <c r="K10" s="38"/>
      <c r="L10" s="33"/>
      <c r="M10" s="116"/>
      <c r="N10" s="33"/>
      <c r="O10" s="116"/>
      <c r="P10" s="39"/>
      <c r="Q10" s="40"/>
      <c r="R10" s="71"/>
      <c r="S10" s="70"/>
    </row>
    <row r="11" spans="1:19" s="29" customFormat="1" ht="15.75" x14ac:dyDescent="0.25">
      <c r="A11" s="46">
        <f>SUM(A8,1)</f>
        <v>2</v>
      </c>
      <c r="B11" s="48" t="s">
        <v>5</v>
      </c>
      <c r="C11" s="4" t="s">
        <v>55</v>
      </c>
      <c r="D11" s="44">
        <f>'1 этап'!D10</f>
        <v>9872</v>
      </c>
      <c r="E11" s="49">
        <f t="shared" ref="E11" si="0">_xlfn.RANK.AVG(D11,$D$8:$D$55,)</f>
        <v>12</v>
      </c>
      <c r="F11" s="44">
        <f>'1 этап'!G10</f>
        <v>15012</v>
      </c>
      <c r="G11" s="49">
        <f t="shared" ref="G11" si="1">_xlfn.RANK.AVG(F11,$F$8:$F$55,)</f>
        <v>6</v>
      </c>
      <c r="H11" s="34">
        <f>'2 этап'!D10</f>
        <v>23700</v>
      </c>
      <c r="I11" s="36">
        <f>_xlfn.RANK.AVG(H11,$H$8:$H$58,)</f>
        <v>2</v>
      </c>
      <c r="J11" s="34">
        <f>'2 этап'!G10</f>
        <v>10972</v>
      </c>
      <c r="K11" s="36">
        <f t="shared" ref="K11:M11" si="2">_xlfn.RANK.AVG(J11,$J$8:$J$58,)</f>
        <v>4</v>
      </c>
      <c r="L11" s="33">
        <f>'3 этап'!D10</f>
        <v>0</v>
      </c>
      <c r="M11" s="114">
        <f t="shared" ref="M11:O11" si="3">_xlfn.RANK.AVG(L11,$L$8:$L$58,)</f>
        <v>8</v>
      </c>
      <c r="N11" s="33">
        <f>'3 этап'!G10</f>
        <v>0</v>
      </c>
      <c r="O11" s="114">
        <f t="shared" ref="O11" si="4">_xlfn.RANK.AVG(N11,$N$8:$N$58,)</f>
        <v>8</v>
      </c>
      <c r="P11" s="39">
        <f>D11+F11+H11+J11+L11+N11</f>
        <v>59556</v>
      </c>
      <c r="Q11" s="39">
        <f t="shared" ref="Q11" si="5">E11+G11+I11+K11+M11+O11</f>
        <v>40</v>
      </c>
      <c r="R11" s="59">
        <f>Q11-P11/MAX(P11:P64)</f>
        <v>39.429272359632392</v>
      </c>
      <c r="S11" s="63">
        <f t="shared" ref="S11" si="6">_xlfn.RANK.AVG(R11,$R$8:$R$52,1)</f>
        <v>2</v>
      </c>
    </row>
    <row r="12" spans="1:19" s="30" customFormat="1" ht="15.75" x14ac:dyDescent="0.25">
      <c r="A12" s="46"/>
      <c r="B12" s="48"/>
      <c r="C12" s="4" t="s">
        <v>56</v>
      </c>
      <c r="D12" s="44"/>
      <c r="E12" s="50"/>
      <c r="F12" s="44"/>
      <c r="G12" s="50"/>
      <c r="H12" s="34"/>
      <c r="I12" s="37"/>
      <c r="J12" s="34"/>
      <c r="K12" s="37"/>
      <c r="L12" s="33"/>
      <c r="M12" s="115"/>
      <c r="N12" s="33"/>
      <c r="O12" s="115"/>
      <c r="P12" s="39"/>
      <c r="Q12" s="40"/>
      <c r="R12" s="60"/>
      <c r="S12" s="64"/>
    </row>
    <row r="13" spans="1:19" s="30" customFormat="1" ht="15.75" x14ac:dyDescent="0.25">
      <c r="A13" s="46"/>
      <c r="B13" s="48"/>
      <c r="C13" s="5" t="s">
        <v>57</v>
      </c>
      <c r="D13" s="44"/>
      <c r="E13" s="51"/>
      <c r="F13" s="44"/>
      <c r="G13" s="51"/>
      <c r="H13" s="34"/>
      <c r="I13" s="38"/>
      <c r="J13" s="34"/>
      <c r="K13" s="38"/>
      <c r="L13" s="33"/>
      <c r="M13" s="116"/>
      <c r="N13" s="33"/>
      <c r="O13" s="116"/>
      <c r="P13" s="39"/>
      <c r="Q13" s="40"/>
      <c r="R13" s="61"/>
      <c r="S13" s="65"/>
    </row>
    <row r="14" spans="1:19" s="30" customFormat="1" ht="15.75" x14ac:dyDescent="0.25">
      <c r="A14" s="46">
        <f>SUM(A11,1)</f>
        <v>3</v>
      </c>
      <c r="B14" s="48" t="s">
        <v>9</v>
      </c>
      <c r="C14" s="4" t="s">
        <v>38</v>
      </c>
      <c r="D14" s="44">
        <f>'1 этап'!D13</f>
        <v>39863</v>
      </c>
      <c r="E14" s="49">
        <f t="shared" ref="E14" si="7">_xlfn.RANK.AVG(D14,$D$8:$D$55,)</f>
        <v>1</v>
      </c>
      <c r="F14" s="44">
        <f>'1 этап'!G13</f>
        <v>14332</v>
      </c>
      <c r="G14" s="49">
        <f t="shared" ref="G14" si="8">_xlfn.RANK.AVG(F14,$F$8:$F$55,)</f>
        <v>7</v>
      </c>
      <c r="H14" s="34">
        <f>'2 этап'!D13</f>
        <v>8812</v>
      </c>
      <c r="I14" s="36">
        <f t="shared" ref="I14" si="9">_xlfn.RANK.AVG(H14,$H$8:$H$58,)</f>
        <v>9</v>
      </c>
      <c r="J14" s="34">
        <f>'2 этап'!G13</f>
        <v>0</v>
      </c>
      <c r="K14" s="36">
        <f t="shared" ref="K14:M14" si="10">_xlfn.RANK.AVG(J14,$J$8:$J$58,)</f>
        <v>15.5</v>
      </c>
      <c r="L14" s="33">
        <f>'3 этап'!D13</f>
        <v>0</v>
      </c>
      <c r="M14" s="114">
        <f t="shared" ref="M14:O14" si="11">_xlfn.RANK.AVG(L14,$L$8:$L$58,)</f>
        <v>8</v>
      </c>
      <c r="N14" s="33">
        <f>'3 этап'!G13</f>
        <v>0</v>
      </c>
      <c r="O14" s="114">
        <f t="shared" ref="O14" si="12">_xlfn.RANK.AVG(N14,$N$8:$N$58,)</f>
        <v>8</v>
      </c>
      <c r="P14" s="39">
        <f>D14+F14+H14+J14+L14+N14</f>
        <v>63007</v>
      </c>
      <c r="Q14" s="39">
        <f t="shared" ref="Q14" si="13">E14+G14+I14+K14+M14+O14</f>
        <v>48.5</v>
      </c>
      <c r="R14" s="59">
        <f>Q14-P14/MAX(P14:P67)</f>
        <v>47.896201282211003</v>
      </c>
      <c r="S14" s="63">
        <f t="shared" ref="S14" si="14">_xlfn.RANK.AVG(R14,$R$8:$R$52,1)</f>
        <v>6</v>
      </c>
    </row>
    <row r="15" spans="1:19" s="30" customFormat="1" ht="15.75" x14ac:dyDescent="0.25">
      <c r="A15" s="46"/>
      <c r="B15" s="48"/>
      <c r="C15" s="4" t="s">
        <v>39</v>
      </c>
      <c r="D15" s="44"/>
      <c r="E15" s="50"/>
      <c r="F15" s="44"/>
      <c r="G15" s="50"/>
      <c r="H15" s="34"/>
      <c r="I15" s="37"/>
      <c r="J15" s="34"/>
      <c r="K15" s="37"/>
      <c r="L15" s="33"/>
      <c r="M15" s="115"/>
      <c r="N15" s="33"/>
      <c r="O15" s="115"/>
      <c r="P15" s="39"/>
      <c r="Q15" s="40"/>
      <c r="R15" s="60"/>
      <c r="S15" s="64"/>
    </row>
    <row r="16" spans="1:19" s="30" customFormat="1" ht="15.75" x14ac:dyDescent="0.25">
      <c r="A16" s="46"/>
      <c r="B16" s="48"/>
      <c r="C16" s="5" t="s">
        <v>40</v>
      </c>
      <c r="D16" s="44"/>
      <c r="E16" s="51"/>
      <c r="F16" s="44"/>
      <c r="G16" s="51"/>
      <c r="H16" s="34"/>
      <c r="I16" s="38"/>
      <c r="J16" s="34"/>
      <c r="K16" s="38"/>
      <c r="L16" s="33"/>
      <c r="M16" s="116"/>
      <c r="N16" s="33"/>
      <c r="O16" s="116"/>
      <c r="P16" s="39"/>
      <c r="Q16" s="40"/>
      <c r="R16" s="61"/>
      <c r="S16" s="65"/>
    </row>
    <row r="17" spans="1:19" s="30" customFormat="1" ht="15.75" x14ac:dyDescent="0.25">
      <c r="A17" s="46">
        <f>SUM(A14,1)</f>
        <v>4</v>
      </c>
      <c r="B17" s="48" t="s">
        <v>7</v>
      </c>
      <c r="C17" s="3" t="s">
        <v>49</v>
      </c>
      <c r="D17" s="44">
        <f>'1 этап'!D16</f>
        <v>3730</v>
      </c>
      <c r="E17" s="49">
        <f t="shared" ref="E17" si="15">_xlfn.RANK.AVG(D17,$D$8:$D$55,)</f>
        <v>15</v>
      </c>
      <c r="F17" s="44">
        <f>'1 этап'!G16</f>
        <v>13063</v>
      </c>
      <c r="G17" s="49">
        <f t="shared" ref="G17" si="16">_xlfn.RANK.AVG(F17,$F$8:$F$55,)</f>
        <v>9</v>
      </c>
      <c r="H17" s="34">
        <f>'2 этап'!D16</f>
        <v>6259</v>
      </c>
      <c r="I17" s="36">
        <f t="shared" ref="I17" si="17">_xlfn.RANK.AVG(H17,$H$8:$H$58,)</f>
        <v>11</v>
      </c>
      <c r="J17" s="34">
        <f>'2 этап'!G16</f>
        <v>22201</v>
      </c>
      <c r="K17" s="36">
        <f t="shared" ref="K17:M17" si="18">_xlfn.RANK.AVG(J17,$J$8:$J$58,)</f>
        <v>1</v>
      </c>
      <c r="L17" s="33">
        <f>'3 этап'!D16</f>
        <v>0</v>
      </c>
      <c r="M17" s="114">
        <f t="shared" ref="M17:O17" si="19">_xlfn.RANK.AVG(L17,$L$8:$L$58,)</f>
        <v>8</v>
      </c>
      <c r="N17" s="33">
        <f>'3 этап'!G16</f>
        <v>0</v>
      </c>
      <c r="O17" s="114">
        <f t="shared" ref="O17" si="20">_xlfn.RANK.AVG(N17,$N$8:$N$58,)</f>
        <v>8</v>
      </c>
      <c r="P17" s="39">
        <f>D17+F17+H17+J17+L17+N17</f>
        <v>45253</v>
      </c>
      <c r="Q17" s="39">
        <f t="shared" ref="Q17" si="21">E17+G17+I17+K17+M17+O17</f>
        <v>52</v>
      </c>
      <c r="R17" s="59">
        <f>Q17-P17/MAX(P17:P70)</f>
        <v>51.566338607200699</v>
      </c>
      <c r="S17" s="63">
        <f t="shared" ref="S17" si="22">_xlfn.RANK.AVG(R17,$R$8:$R$52,1)</f>
        <v>9</v>
      </c>
    </row>
    <row r="18" spans="1:19" s="30" customFormat="1" ht="15.75" x14ac:dyDescent="0.25">
      <c r="A18" s="46"/>
      <c r="B18" s="48"/>
      <c r="C18" s="4" t="s">
        <v>50</v>
      </c>
      <c r="D18" s="44"/>
      <c r="E18" s="50"/>
      <c r="F18" s="44"/>
      <c r="G18" s="50"/>
      <c r="H18" s="34"/>
      <c r="I18" s="37"/>
      <c r="J18" s="34"/>
      <c r="K18" s="37"/>
      <c r="L18" s="33"/>
      <c r="M18" s="115"/>
      <c r="N18" s="33"/>
      <c r="O18" s="115"/>
      <c r="P18" s="39"/>
      <c r="Q18" s="40"/>
      <c r="R18" s="60"/>
      <c r="S18" s="64"/>
    </row>
    <row r="19" spans="1:19" s="30" customFormat="1" ht="15.75" x14ac:dyDescent="0.25">
      <c r="A19" s="46"/>
      <c r="B19" s="48"/>
      <c r="C19" s="5" t="s">
        <v>51</v>
      </c>
      <c r="D19" s="44"/>
      <c r="E19" s="51"/>
      <c r="F19" s="44"/>
      <c r="G19" s="51"/>
      <c r="H19" s="34"/>
      <c r="I19" s="38"/>
      <c r="J19" s="34"/>
      <c r="K19" s="38"/>
      <c r="L19" s="33"/>
      <c r="M19" s="116"/>
      <c r="N19" s="33"/>
      <c r="O19" s="116"/>
      <c r="P19" s="39"/>
      <c r="Q19" s="40"/>
      <c r="R19" s="61"/>
      <c r="S19" s="65"/>
    </row>
    <row r="20" spans="1:19" s="30" customFormat="1" ht="15.75" x14ac:dyDescent="0.25">
      <c r="A20" s="46">
        <f>SUM(A17,1)</f>
        <v>5</v>
      </c>
      <c r="B20" s="48" t="s">
        <v>11</v>
      </c>
      <c r="C20" s="4" t="s">
        <v>35</v>
      </c>
      <c r="D20" s="44">
        <f>'1 этап'!D19</f>
        <v>4785</v>
      </c>
      <c r="E20" s="41">
        <f t="shared" ref="E20" si="23">_xlfn.RANK.AVG(D20,$D$8:$D$55,)</f>
        <v>14</v>
      </c>
      <c r="F20" s="44">
        <f>'1 этап'!G19</f>
        <v>8070</v>
      </c>
      <c r="G20" s="41">
        <f t="shared" ref="G20" si="24">_xlfn.RANK.AVG(F20,$F$8:$F$55,)</f>
        <v>15</v>
      </c>
      <c r="H20" s="34">
        <f>'2 этап'!D19</f>
        <v>8505</v>
      </c>
      <c r="I20" s="36">
        <f t="shared" ref="I20" si="25">_xlfn.RANK.AVG(H20,$H$8:$H$58,)</f>
        <v>10</v>
      </c>
      <c r="J20" s="34">
        <f>'2 этап'!G19</f>
        <v>4599</v>
      </c>
      <c r="K20" s="36">
        <f t="shared" ref="K20:M20" si="26">_xlfn.RANK.AVG(J20,$J$8:$J$58,)</f>
        <v>10</v>
      </c>
      <c r="L20" s="33">
        <f>'3 этап'!D19</f>
        <v>0</v>
      </c>
      <c r="M20" s="114">
        <f t="shared" ref="M20:O20" si="27">_xlfn.RANK.AVG(L20,$L$8:$L$58,)</f>
        <v>8</v>
      </c>
      <c r="N20" s="33">
        <f>'3 этап'!G19</f>
        <v>0</v>
      </c>
      <c r="O20" s="114">
        <f t="shared" ref="O20" si="28">_xlfn.RANK.AVG(N20,$N$8:$N$58,)</f>
        <v>8</v>
      </c>
      <c r="P20" s="39">
        <f>D20+F20+H20+J20+L20+N20</f>
        <v>25959</v>
      </c>
      <c r="Q20" s="39">
        <f>E20+G20+I20+K20+M20+O20</f>
        <v>65</v>
      </c>
      <c r="R20" s="59">
        <f>Q20-P20/MAX(P20:P73)</f>
        <v>64.751233816638077</v>
      </c>
      <c r="S20" s="63">
        <f t="shared" ref="S20" si="29">_xlfn.RANK.AVG(R20,$R$8:$R$52,1)</f>
        <v>14</v>
      </c>
    </row>
    <row r="21" spans="1:19" s="30" customFormat="1" ht="15.75" x14ac:dyDescent="0.25">
      <c r="A21" s="46"/>
      <c r="B21" s="48"/>
      <c r="C21" s="4" t="s">
        <v>36</v>
      </c>
      <c r="D21" s="44"/>
      <c r="E21" s="42"/>
      <c r="F21" s="44"/>
      <c r="G21" s="42"/>
      <c r="H21" s="34"/>
      <c r="I21" s="37"/>
      <c r="J21" s="34"/>
      <c r="K21" s="37"/>
      <c r="L21" s="33"/>
      <c r="M21" s="115"/>
      <c r="N21" s="33"/>
      <c r="O21" s="115"/>
      <c r="P21" s="39"/>
      <c r="Q21" s="40"/>
      <c r="R21" s="60"/>
      <c r="S21" s="64"/>
    </row>
    <row r="22" spans="1:19" s="30" customFormat="1" ht="15.75" x14ac:dyDescent="0.25">
      <c r="A22" s="46"/>
      <c r="B22" s="48"/>
      <c r="C22" s="5" t="s">
        <v>37</v>
      </c>
      <c r="D22" s="44"/>
      <c r="E22" s="43"/>
      <c r="F22" s="44"/>
      <c r="G22" s="43"/>
      <c r="H22" s="34"/>
      <c r="I22" s="38"/>
      <c r="J22" s="34"/>
      <c r="K22" s="38"/>
      <c r="L22" s="33"/>
      <c r="M22" s="116"/>
      <c r="N22" s="33"/>
      <c r="O22" s="116"/>
      <c r="P22" s="39"/>
      <c r="Q22" s="40"/>
      <c r="R22" s="61"/>
      <c r="S22" s="65"/>
    </row>
    <row r="23" spans="1:19" s="30" customFormat="1" ht="15.75" x14ac:dyDescent="0.25">
      <c r="A23" s="46">
        <f>SUM(A20,1)</f>
        <v>6</v>
      </c>
      <c r="B23" s="48" t="s">
        <v>14</v>
      </c>
      <c r="C23" s="4" t="s">
        <v>24</v>
      </c>
      <c r="D23" s="44">
        <f>'1 этап'!D22</f>
        <v>26680</v>
      </c>
      <c r="E23" s="41">
        <f t="shared" ref="E23" si="30">_xlfn.RANK.AVG(D23,$D$8:$D$55,)</f>
        <v>3</v>
      </c>
      <c r="F23" s="44">
        <f>'1 этап'!G22</f>
        <v>6066</v>
      </c>
      <c r="G23" s="41">
        <f t="shared" ref="G23" si="31">_xlfn.RANK.AVG(F23,$F$8:$F$55,)</f>
        <v>16</v>
      </c>
      <c r="H23" s="34">
        <f>'2 этап'!D22</f>
        <v>4027</v>
      </c>
      <c r="I23" s="36">
        <f t="shared" ref="I23" si="32">_xlfn.RANK.AVG(H23,$H$8:$H$58,)</f>
        <v>13</v>
      </c>
      <c r="J23" s="34">
        <f>'2 этап'!G22</f>
        <v>8164</v>
      </c>
      <c r="K23" s="36">
        <f t="shared" ref="K23:M23" si="33">_xlfn.RANK.AVG(J23,$J$8:$J$58,)</f>
        <v>6</v>
      </c>
      <c r="L23" s="33">
        <f>'3 этап'!D22</f>
        <v>0</v>
      </c>
      <c r="M23" s="114">
        <f t="shared" ref="M23:O23" si="34">_xlfn.RANK.AVG(L23,$L$8:$L$58,)</f>
        <v>8</v>
      </c>
      <c r="N23" s="33">
        <f>'3 этап'!G22</f>
        <v>0</v>
      </c>
      <c r="O23" s="114">
        <f t="shared" ref="O23" si="35">_xlfn.RANK.AVG(N23,$N$8:$N$58,)</f>
        <v>8</v>
      </c>
      <c r="P23" s="39">
        <f>D23+F23+H23+J23+L23+N23</f>
        <v>44937</v>
      </c>
      <c r="Q23" s="39">
        <f>E23+G23+I23+K23+M23+O23</f>
        <v>54</v>
      </c>
      <c r="R23" s="59">
        <f>Q23-P23/MAX(P23:P76)</f>
        <v>53.569366848425027</v>
      </c>
      <c r="S23" s="63">
        <f t="shared" ref="S23" si="36">_xlfn.RANK.AVG(R23,$R$8:$R$52,1)</f>
        <v>11</v>
      </c>
    </row>
    <row r="24" spans="1:19" s="30" customFormat="1" ht="15.75" x14ac:dyDescent="0.25">
      <c r="A24" s="46"/>
      <c r="B24" s="48"/>
      <c r="C24" s="4" t="s">
        <v>25</v>
      </c>
      <c r="D24" s="44"/>
      <c r="E24" s="42"/>
      <c r="F24" s="44"/>
      <c r="G24" s="42"/>
      <c r="H24" s="34"/>
      <c r="I24" s="37"/>
      <c r="J24" s="34"/>
      <c r="K24" s="37"/>
      <c r="L24" s="33"/>
      <c r="M24" s="115"/>
      <c r="N24" s="33"/>
      <c r="O24" s="115"/>
      <c r="P24" s="39"/>
      <c r="Q24" s="40"/>
      <c r="R24" s="60"/>
      <c r="S24" s="64"/>
    </row>
    <row r="25" spans="1:19" s="30" customFormat="1" ht="15.75" x14ac:dyDescent="0.25">
      <c r="A25" s="46"/>
      <c r="B25" s="48"/>
      <c r="C25" s="5" t="s">
        <v>23</v>
      </c>
      <c r="D25" s="44"/>
      <c r="E25" s="43"/>
      <c r="F25" s="44"/>
      <c r="G25" s="43"/>
      <c r="H25" s="34"/>
      <c r="I25" s="38"/>
      <c r="J25" s="34"/>
      <c r="K25" s="38"/>
      <c r="L25" s="33"/>
      <c r="M25" s="116"/>
      <c r="N25" s="33"/>
      <c r="O25" s="116"/>
      <c r="P25" s="39"/>
      <c r="Q25" s="40"/>
      <c r="R25" s="61"/>
      <c r="S25" s="65"/>
    </row>
    <row r="26" spans="1:19" s="30" customFormat="1" ht="15.75" x14ac:dyDescent="0.25">
      <c r="A26" s="46">
        <f>SUM(A23,1)</f>
        <v>7</v>
      </c>
      <c r="B26" s="47" t="s">
        <v>15</v>
      </c>
      <c r="C26" s="4" t="s">
        <v>41</v>
      </c>
      <c r="D26" s="44">
        <f>'1 этап'!D25</f>
        <v>20763</v>
      </c>
      <c r="E26" s="41">
        <f t="shared" ref="E26" si="37">_xlfn.RANK.AVG(D26,$D$8:$D$55,)</f>
        <v>5</v>
      </c>
      <c r="F26" s="44">
        <f>'1 этап'!G25</f>
        <v>11765</v>
      </c>
      <c r="G26" s="41">
        <f t="shared" ref="G26" si="38">_xlfn.RANK.AVG(F26,$F$8:$F$55,)</f>
        <v>13</v>
      </c>
      <c r="H26" s="34">
        <f>'2 этап'!D25</f>
        <v>9515</v>
      </c>
      <c r="I26" s="36">
        <f t="shared" ref="I26" si="39">_xlfn.RANK.AVG(H26,$H$8:$H$58,)</f>
        <v>8</v>
      </c>
      <c r="J26" s="34">
        <f>'2 этап'!G25</f>
        <v>19053</v>
      </c>
      <c r="K26" s="36">
        <f>_xlfn.RANK.AVG(J26,$J$8:$J$58,)</f>
        <v>2</v>
      </c>
      <c r="L26" s="33">
        <f>'3 этап'!D25</f>
        <v>0</v>
      </c>
      <c r="M26" s="114">
        <f t="shared" ref="M26:O26" si="40">_xlfn.RANK.AVG(L26,$L$8:$L$58,)</f>
        <v>8</v>
      </c>
      <c r="N26" s="33">
        <f>'3 этап'!G25</f>
        <v>0</v>
      </c>
      <c r="O26" s="114">
        <f t="shared" ref="O26" si="41">_xlfn.RANK.AVG(N26,$N$8:$N$58,)</f>
        <v>8</v>
      </c>
      <c r="P26" s="39">
        <f>D26+F26+H26+J26+L26+N26</f>
        <v>61096</v>
      </c>
      <c r="Q26" s="39">
        <f t="shared" ref="Q26" si="42">E26+G26+I26+K26+M26+O26</f>
        <v>44</v>
      </c>
      <c r="R26" s="59">
        <f>Q26-P26/MAX(P26:P79)</f>
        <v>43.41451447518471</v>
      </c>
      <c r="S26" s="63">
        <f t="shared" ref="S26" si="43">_xlfn.RANK.AVG(R26,$R$8:$R$52,1)</f>
        <v>5</v>
      </c>
    </row>
    <row r="27" spans="1:19" s="30" customFormat="1" ht="15.75" x14ac:dyDescent="0.25">
      <c r="A27" s="46"/>
      <c r="B27" s="47"/>
      <c r="C27" s="4" t="s">
        <v>42</v>
      </c>
      <c r="D27" s="44"/>
      <c r="E27" s="42"/>
      <c r="F27" s="44"/>
      <c r="G27" s="42"/>
      <c r="H27" s="34"/>
      <c r="I27" s="37"/>
      <c r="J27" s="34"/>
      <c r="K27" s="37"/>
      <c r="L27" s="33"/>
      <c r="M27" s="115"/>
      <c r="N27" s="33"/>
      <c r="O27" s="115"/>
      <c r="P27" s="39"/>
      <c r="Q27" s="40"/>
      <c r="R27" s="60"/>
      <c r="S27" s="64"/>
    </row>
    <row r="28" spans="1:19" s="30" customFormat="1" ht="15.75" x14ac:dyDescent="0.25">
      <c r="A28" s="46"/>
      <c r="B28" s="47"/>
      <c r="C28" s="6" t="s">
        <v>77</v>
      </c>
      <c r="D28" s="44"/>
      <c r="E28" s="43"/>
      <c r="F28" s="44"/>
      <c r="G28" s="43"/>
      <c r="H28" s="34"/>
      <c r="I28" s="38"/>
      <c r="J28" s="34"/>
      <c r="K28" s="38"/>
      <c r="L28" s="33"/>
      <c r="M28" s="116"/>
      <c r="N28" s="33"/>
      <c r="O28" s="116"/>
      <c r="P28" s="39"/>
      <c r="Q28" s="40"/>
      <c r="R28" s="61"/>
      <c r="S28" s="65"/>
    </row>
    <row r="29" spans="1:19" s="30" customFormat="1" ht="15.75" x14ac:dyDescent="0.25">
      <c r="A29" s="46">
        <f>SUM(A26,1)</f>
        <v>8</v>
      </c>
      <c r="B29" s="52" t="s">
        <v>16</v>
      </c>
      <c r="C29" s="4" t="s">
        <v>43</v>
      </c>
      <c r="D29" s="44">
        <f>'1 этап'!D28</f>
        <v>15736</v>
      </c>
      <c r="E29" s="41">
        <f t="shared" ref="E29" si="44">_xlfn.RANK.AVG(D29,$D$8:$D$55,)</f>
        <v>8</v>
      </c>
      <c r="F29" s="44">
        <f>'1 этап'!G28</f>
        <v>13154</v>
      </c>
      <c r="G29" s="41">
        <f t="shared" ref="G29" si="45">_xlfn.RANK.AVG(F29,$F$8:$F$55,)</f>
        <v>8</v>
      </c>
      <c r="H29" s="34">
        <f>'2 этап'!D28</f>
        <v>3860</v>
      </c>
      <c r="I29" s="36">
        <f t="shared" ref="I29" si="46">_xlfn.RANK.AVG(H29,$H$8:$H$58,)</f>
        <v>14</v>
      </c>
      <c r="J29" s="34">
        <f>'2 этап'!G28</f>
        <v>6169</v>
      </c>
      <c r="K29" s="36">
        <f t="shared" ref="K29:M29" si="47">_xlfn.RANK.AVG(J29,$J$8:$J$58,)</f>
        <v>8</v>
      </c>
      <c r="L29" s="33">
        <f>'3 этап'!D28</f>
        <v>0</v>
      </c>
      <c r="M29" s="114">
        <f t="shared" ref="M29:O29" si="48">_xlfn.RANK.AVG(L29,$L$8:$L$58,)</f>
        <v>8</v>
      </c>
      <c r="N29" s="33">
        <f>'3 этап'!G28</f>
        <v>0</v>
      </c>
      <c r="O29" s="114">
        <f t="shared" ref="O29" si="49">_xlfn.RANK.AVG(N29,$N$8:$N$58,)</f>
        <v>8</v>
      </c>
      <c r="P29" s="39">
        <f>D29+F29+H29+J29+L29+N29</f>
        <v>38919</v>
      </c>
      <c r="Q29" s="39">
        <f t="shared" ref="Q29" si="50">E29+G29+I29+K29+M29+O29</f>
        <v>54</v>
      </c>
      <c r="R29" s="59">
        <f>Q29-P29/MAX(P29:P82)</f>
        <v>53.627037594273176</v>
      </c>
      <c r="S29" s="63">
        <f t="shared" ref="S29" si="51">_xlfn.RANK.AVG(R29,$R$8:$R$52,1)</f>
        <v>12</v>
      </c>
    </row>
    <row r="30" spans="1:19" s="30" customFormat="1" ht="15.75" x14ac:dyDescent="0.25">
      <c r="A30" s="46"/>
      <c r="B30" s="53"/>
      <c r="C30" s="4" t="s">
        <v>44</v>
      </c>
      <c r="D30" s="44"/>
      <c r="E30" s="42"/>
      <c r="F30" s="44"/>
      <c r="G30" s="42"/>
      <c r="H30" s="34"/>
      <c r="I30" s="37"/>
      <c r="J30" s="34"/>
      <c r="K30" s="37"/>
      <c r="L30" s="33"/>
      <c r="M30" s="115"/>
      <c r="N30" s="33"/>
      <c r="O30" s="115"/>
      <c r="P30" s="39"/>
      <c r="Q30" s="40"/>
      <c r="R30" s="60"/>
      <c r="S30" s="64"/>
    </row>
    <row r="31" spans="1:19" s="30" customFormat="1" ht="15.75" x14ac:dyDescent="0.25">
      <c r="A31" s="46"/>
      <c r="B31" s="54"/>
      <c r="C31" s="5" t="s">
        <v>45</v>
      </c>
      <c r="D31" s="44"/>
      <c r="E31" s="43"/>
      <c r="F31" s="44"/>
      <c r="G31" s="43"/>
      <c r="H31" s="34"/>
      <c r="I31" s="38"/>
      <c r="J31" s="34"/>
      <c r="K31" s="38"/>
      <c r="L31" s="33"/>
      <c r="M31" s="116"/>
      <c r="N31" s="33"/>
      <c r="O31" s="116"/>
      <c r="P31" s="39"/>
      <c r="Q31" s="40"/>
      <c r="R31" s="61"/>
      <c r="S31" s="65"/>
    </row>
    <row r="32" spans="1:19" s="30" customFormat="1" ht="15.75" x14ac:dyDescent="0.25">
      <c r="A32" s="46">
        <f>SUM(A29,1)</f>
        <v>9</v>
      </c>
      <c r="B32" s="47" t="s">
        <v>94</v>
      </c>
      <c r="C32" s="7" t="s">
        <v>29</v>
      </c>
      <c r="D32" s="44">
        <f>'1 этап'!D31</f>
        <v>24656</v>
      </c>
      <c r="E32" s="41">
        <f t="shared" ref="E32" si="52">_xlfn.RANK.AVG(D32,$D$8:$D$55,)</f>
        <v>4</v>
      </c>
      <c r="F32" s="44">
        <f>'1 этап'!G31</f>
        <v>20811</v>
      </c>
      <c r="G32" s="41">
        <f t="shared" ref="G32" si="53">_xlfn.RANK.AVG(F32,$F$8:$F$55,)</f>
        <v>5</v>
      </c>
      <c r="H32" s="34">
        <f>'2 этап'!D31</f>
        <v>12419</v>
      </c>
      <c r="I32" s="36">
        <f>_xlfn.RANK.AVG(H32,$H$8:$H$58,)</f>
        <v>7</v>
      </c>
      <c r="J32" s="34">
        <f>'2 этап'!G31</f>
        <v>4036</v>
      </c>
      <c r="K32" s="36">
        <f t="shared" ref="K32:M32" si="54">_xlfn.RANK.AVG(J32,$J$8:$J$58,)</f>
        <v>12</v>
      </c>
      <c r="L32" s="33">
        <f>'3 этап'!D31</f>
        <v>0</v>
      </c>
      <c r="M32" s="114">
        <f t="shared" ref="M32:O32" si="55">_xlfn.RANK.AVG(L32,$L$8:$L$58,)</f>
        <v>8</v>
      </c>
      <c r="N32" s="33">
        <f>'3 этап'!G31</f>
        <v>0</v>
      </c>
      <c r="O32" s="114">
        <f t="shared" ref="O32" si="56">_xlfn.RANK.AVG(N32,$N$8:$N$58,)</f>
        <v>8</v>
      </c>
      <c r="P32" s="39">
        <f>D32+F32+H32+J32+L32+N32</f>
        <v>61922</v>
      </c>
      <c r="Q32" s="39">
        <f t="shared" ref="Q32" si="57">E32+G32+I32+K32+M32+O32</f>
        <v>44</v>
      </c>
      <c r="R32" s="59">
        <f>Q32-P32/MAX(P32:P85)</f>
        <v>43.406598882617317</v>
      </c>
      <c r="S32" s="63">
        <f t="shared" ref="S32" si="58">_xlfn.RANK.AVG(R32,$R$8:$R$52,1)</f>
        <v>4</v>
      </c>
    </row>
    <row r="33" spans="1:19" s="30" customFormat="1" ht="15.75" x14ac:dyDescent="0.25">
      <c r="A33" s="46"/>
      <c r="B33" s="47"/>
      <c r="C33" s="7" t="s">
        <v>30</v>
      </c>
      <c r="D33" s="44"/>
      <c r="E33" s="42"/>
      <c r="F33" s="44"/>
      <c r="G33" s="42"/>
      <c r="H33" s="34"/>
      <c r="I33" s="37"/>
      <c r="J33" s="34"/>
      <c r="K33" s="37"/>
      <c r="L33" s="33"/>
      <c r="M33" s="115"/>
      <c r="N33" s="33"/>
      <c r="O33" s="115"/>
      <c r="P33" s="39"/>
      <c r="Q33" s="40"/>
      <c r="R33" s="60"/>
      <c r="S33" s="64"/>
    </row>
    <row r="34" spans="1:19" s="30" customFormat="1" ht="15.75" x14ac:dyDescent="0.25">
      <c r="A34" s="46"/>
      <c r="B34" s="47"/>
      <c r="C34" s="8" t="s">
        <v>31</v>
      </c>
      <c r="D34" s="44"/>
      <c r="E34" s="43"/>
      <c r="F34" s="44"/>
      <c r="G34" s="43"/>
      <c r="H34" s="34"/>
      <c r="I34" s="38"/>
      <c r="J34" s="34"/>
      <c r="K34" s="38"/>
      <c r="L34" s="33"/>
      <c r="M34" s="116"/>
      <c r="N34" s="33"/>
      <c r="O34" s="116"/>
      <c r="P34" s="39"/>
      <c r="Q34" s="40"/>
      <c r="R34" s="61"/>
      <c r="S34" s="65"/>
    </row>
    <row r="35" spans="1:19" s="30" customFormat="1" ht="15.75" x14ac:dyDescent="0.25">
      <c r="A35" s="46">
        <f>SUM(A32,1)</f>
        <v>10</v>
      </c>
      <c r="B35" s="47" t="s">
        <v>12</v>
      </c>
      <c r="C35" s="7" t="s">
        <v>20</v>
      </c>
      <c r="D35" s="44">
        <f>'1 этап'!D34</f>
        <v>10494</v>
      </c>
      <c r="E35" s="41">
        <f t="shared" ref="E35" si="59">_xlfn.RANK.AVG(D35,$D$8:$D$55,)</f>
        <v>11</v>
      </c>
      <c r="F35" s="44">
        <f>'1 этап'!G34</f>
        <v>12097</v>
      </c>
      <c r="G35" s="41">
        <f t="shared" ref="G35" si="60">_xlfn.RANK.AVG(F35,$F$8:$F$55,)</f>
        <v>12</v>
      </c>
      <c r="H35" s="34">
        <f>'2 этап'!D34</f>
        <v>2066</v>
      </c>
      <c r="I35" s="36">
        <f t="shared" ref="I35" si="61">_xlfn.RANK.AVG(H35,$H$8:$H$58,)</f>
        <v>16</v>
      </c>
      <c r="J35" s="34">
        <f>'2 этап'!G34</f>
        <v>7402</v>
      </c>
      <c r="K35" s="36">
        <f t="shared" ref="K35:M35" si="62">_xlfn.RANK.AVG(J35,$J$8:$J$58,)</f>
        <v>7</v>
      </c>
      <c r="L35" s="33">
        <f>'3 этап'!D34</f>
        <v>0</v>
      </c>
      <c r="M35" s="114">
        <f t="shared" ref="M35:O35" si="63">_xlfn.RANK.AVG(L35,$L$8:$L$58,)</f>
        <v>8</v>
      </c>
      <c r="N35" s="33">
        <f>'3 этап'!G34</f>
        <v>0</v>
      </c>
      <c r="O35" s="114">
        <f t="shared" ref="O35" si="64">_xlfn.RANK.AVG(N35,$N$8:$N$58,)</f>
        <v>8</v>
      </c>
      <c r="P35" s="39">
        <f>D35+F35+H35+J35+L35+N35</f>
        <v>32059</v>
      </c>
      <c r="Q35" s="39">
        <f t="shared" ref="Q35" si="65">E35+G35+I35+K35+M35+O35</f>
        <v>62</v>
      </c>
      <c r="R35" s="59">
        <f>Q35-P35/MAX(P35:P88)</f>
        <v>61.692777261358302</v>
      </c>
      <c r="S35" s="63">
        <f t="shared" ref="S35" si="66">_xlfn.RANK.AVG(R35,$R$8:$R$52,1)</f>
        <v>13</v>
      </c>
    </row>
    <row r="36" spans="1:19" ht="15.75" x14ac:dyDescent="0.25">
      <c r="A36" s="46"/>
      <c r="B36" s="47"/>
      <c r="C36" s="7" t="s">
        <v>21</v>
      </c>
      <c r="D36" s="44"/>
      <c r="E36" s="42"/>
      <c r="F36" s="44"/>
      <c r="G36" s="42"/>
      <c r="H36" s="34"/>
      <c r="I36" s="37"/>
      <c r="J36" s="34"/>
      <c r="K36" s="37"/>
      <c r="L36" s="33"/>
      <c r="M36" s="115"/>
      <c r="N36" s="33"/>
      <c r="O36" s="115"/>
      <c r="P36" s="39"/>
      <c r="Q36" s="40"/>
      <c r="R36" s="60"/>
      <c r="S36" s="64"/>
    </row>
    <row r="37" spans="1:19" ht="15.75" x14ac:dyDescent="0.25">
      <c r="A37" s="46"/>
      <c r="B37" s="47"/>
      <c r="C37" s="8" t="s">
        <v>22</v>
      </c>
      <c r="D37" s="44"/>
      <c r="E37" s="43"/>
      <c r="F37" s="44"/>
      <c r="G37" s="43"/>
      <c r="H37" s="34"/>
      <c r="I37" s="38"/>
      <c r="J37" s="34"/>
      <c r="K37" s="38"/>
      <c r="L37" s="33"/>
      <c r="M37" s="116"/>
      <c r="N37" s="33"/>
      <c r="O37" s="116"/>
      <c r="P37" s="39"/>
      <c r="Q37" s="40"/>
      <c r="R37" s="61"/>
      <c r="S37" s="65"/>
    </row>
    <row r="38" spans="1:19" ht="15.75" x14ac:dyDescent="0.25">
      <c r="A38" s="46">
        <f>SUM(A35,1)</f>
        <v>11</v>
      </c>
      <c r="B38" s="47" t="s">
        <v>13</v>
      </c>
      <c r="C38" s="7" t="s">
        <v>61</v>
      </c>
      <c r="D38" s="44">
        <f>'1 этап'!D37</f>
        <v>39682</v>
      </c>
      <c r="E38" s="41">
        <f t="shared" ref="E38" si="67">_xlfn.RANK.AVG(D38,$D$8:$D$55,)</f>
        <v>2</v>
      </c>
      <c r="F38" s="44">
        <f>'1 этап'!G37</f>
        <v>22912</v>
      </c>
      <c r="G38" s="41">
        <f t="shared" ref="G38" si="68">_xlfn.RANK.AVG(F38,$F$8:$F$55,)</f>
        <v>1</v>
      </c>
      <c r="H38" s="34">
        <f>'2 этап'!D37</f>
        <v>26681</v>
      </c>
      <c r="I38" s="36">
        <f t="shared" ref="I38" si="69">_xlfn.RANK.AVG(H38,$H$8:$H$58,)</f>
        <v>1</v>
      </c>
      <c r="J38" s="34">
        <f>'2 этап'!G37</f>
        <v>15076</v>
      </c>
      <c r="K38" s="36">
        <f t="shared" ref="K38:M38" si="70">_xlfn.RANK.AVG(J38,$J$8:$J$58,)</f>
        <v>3</v>
      </c>
      <c r="L38" s="33">
        <f>'3 этап'!D37</f>
        <v>0</v>
      </c>
      <c r="M38" s="114">
        <f t="shared" ref="M38:O38" si="71">_xlfn.RANK.AVG(L38,$L$8:$L$58,)</f>
        <v>8</v>
      </c>
      <c r="N38" s="33">
        <f>'3 этап'!G37</f>
        <v>0</v>
      </c>
      <c r="O38" s="114">
        <f t="shared" ref="O38" si="72">_xlfn.RANK.AVG(N38,$N$8:$N$58,)</f>
        <v>8</v>
      </c>
      <c r="P38" s="39">
        <f>D38+F38+H38+J38+L38+N38</f>
        <v>104351</v>
      </c>
      <c r="Q38" s="39">
        <f t="shared" ref="Q38" si="73">E38+G38+I38+K38+M38+O38</f>
        <v>23</v>
      </c>
      <c r="R38" s="59">
        <f>Q38-P38/MAX(P38:P91)</f>
        <v>22</v>
      </c>
      <c r="S38" s="63">
        <f t="shared" ref="S38" si="74">_xlfn.RANK.AVG(R38,$R$8:$R$52,1)</f>
        <v>1</v>
      </c>
    </row>
    <row r="39" spans="1:19" ht="15.75" x14ac:dyDescent="0.25">
      <c r="A39" s="46"/>
      <c r="B39" s="47"/>
      <c r="C39" s="7" t="s">
        <v>62</v>
      </c>
      <c r="D39" s="44"/>
      <c r="E39" s="42"/>
      <c r="F39" s="44"/>
      <c r="G39" s="42"/>
      <c r="H39" s="34"/>
      <c r="I39" s="37"/>
      <c r="J39" s="34"/>
      <c r="K39" s="37"/>
      <c r="L39" s="33"/>
      <c r="M39" s="115"/>
      <c r="N39" s="33"/>
      <c r="O39" s="115"/>
      <c r="P39" s="39"/>
      <c r="Q39" s="40"/>
      <c r="R39" s="60"/>
      <c r="S39" s="64"/>
    </row>
    <row r="40" spans="1:19" ht="15.75" x14ac:dyDescent="0.25">
      <c r="A40" s="46"/>
      <c r="B40" s="47"/>
      <c r="C40" s="8" t="s">
        <v>63</v>
      </c>
      <c r="D40" s="44"/>
      <c r="E40" s="43"/>
      <c r="F40" s="44"/>
      <c r="G40" s="43"/>
      <c r="H40" s="34"/>
      <c r="I40" s="38"/>
      <c r="J40" s="34"/>
      <c r="K40" s="38"/>
      <c r="L40" s="33"/>
      <c r="M40" s="116"/>
      <c r="N40" s="33"/>
      <c r="O40" s="116"/>
      <c r="P40" s="39"/>
      <c r="Q40" s="40"/>
      <c r="R40" s="61"/>
      <c r="S40" s="65"/>
    </row>
    <row r="41" spans="1:19" ht="15.75" x14ac:dyDescent="0.25">
      <c r="A41" s="46">
        <f>SUM(A38,1)</f>
        <v>12</v>
      </c>
      <c r="B41" s="47" t="s">
        <v>17</v>
      </c>
      <c r="C41" s="7" t="s">
        <v>26</v>
      </c>
      <c r="D41" s="44">
        <f>'1 этап'!D40</f>
        <v>10907</v>
      </c>
      <c r="E41" s="41">
        <f t="shared" ref="E41" si="75">_xlfn.RANK.AVG(D41,$D$8:$D$55,)</f>
        <v>10</v>
      </c>
      <c r="F41" s="44">
        <f>'1 этап'!G40</f>
        <v>11632</v>
      </c>
      <c r="G41" s="41">
        <f t="shared" ref="G41" si="76">_xlfn.RANK.AVG(F41,$F$8:$F$55,)</f>
        <v>14</v>
      </c>
      <c r="H41" s="34">
        <f>'2 этап'!D40</f>
        <v>4195</v>
      </c>
      <c r="I41" s="36">
        <f t="shared" ref="I41" si="77">_xlfn.RANK.AVG(H41,$H$8:$H$58,)</f>
        <v>12</v>
      </c>
      <c r="J41" s="34">
        <f>'2 этап'!G40</f>
        <v>0</v>
      </c>
      <c r="K41" s="36">
        <f t="shared" ref="K41:M41" si="78">_xlfn.RANK.AVG(J41,$J$8:$J$58,)</f>
        <v>15.5</v>
      </c>
      <c r="L41" s="33">
        <f>'3 этап'!D40</f>
        <v>0</v>
      </c>
      <c r="M41" s="114">
        <f t="shared" ref="M41:O41" si="79">_xlfn.RANK.AVG(L41,$L$8:$L$58,)</f>
        <v>8</v>
      </c>
      <c r="N41" s="33">
        <f>'3 этап'!G40</f>
        <v>0</v>
      </c>
      <c r="O41" s="114">
        <f t="shared" ref="O41" si="80">_xlfn.RANK.AVG(N41,$N$8:$N$58,)</f>
        <v>8</v>
      </c>
      <c r="P41" s="39">
        <f>D41+F41+H41+J41+L41+N41</f>
        <v>26734</v>
      </c>
      <c r="Q41" s="39">
        <f t="shared" ref="Q41" si="81">E41+G41+I41+K41+M41+O41</f>
        <v>67.5</v>
      </c>
      <c r="R41" s="59">
        <f>Q41-P41/MAX(P41:P94)</f>
        <v>66.947164895156959</v>
      </c>
      <c r="S41" s="63">
        <f t="shared" ref="S41" si="82">_xlfn.RANK.AVG(R41,$R$8:$R$52,1)</f>
        <v>15</v>
      </c>
    </row>
    <row r="42" spans="1:19" ht="15.75" x14ac:dyDescent="0.25">
      <c r="A42" s="46"/>
      <c r="B42" s="47"/>
      <c r="C42" s="7" t="s">
        <v>27</v>
      </c>
      <c r="D42" s="44"/>
      <c r="E42" s="42"/>
      <c r="F42" s="44"/>
      <c r="G42" s="42"/>
      <c r="H42" s="34"/>
      <c r="I42" s="37"/>
      <c r="J42" s="34"/>
      <c r="K42" s="37"/>
      <c r="L42" s="33"/>
      <c r="M42" s="115"/>
      <c r="N42" s="33"/>
      <c r="O42" s="115"/>
      <c r="P42" s="39"/>
      <c r="Q42" s="40"/>
      <c r="R42" s="60"/>
      <c r="S42" s="64"/>
    </row>
    <row r="43" spans="1:19" ht="15.75" x14ac:dyDescent="0.25">
      <c r="A43" s="46"/>
      <c r="B43" s="47"/>
      <c r="C43" s="8" t="s">
        <v>28</v>
      </c>
      <c r="D43" s="44"/>
      <c r="E43" s="43"/>
      <c r="F43" s="44"/>
      <c r="G43" s="43"/>
      <c r="H43" s="34"/>
      <c r="I43" s="38"/>
      <c r="J43" s="34"/>
      <c r="K43" s="38"/>
      <c r="L43" s="33"/>
      <c r="M43" s="116"/>
      <c r="N43" s="33"/>
      <c r="O43" s="116"/>
      <c r="P43" s="39"/>
      <c r="Q43" s="40"/>
      <c r="R43" s="61"/>
      <c r="S43" s="65"/>
    </row>
    <row r="44" spans="1:19" ht="15.75" x14ac:dyDescent="0.25">
      <c r="A44" s="46">
        <f>SUM(A41,1)</f>
        <v>13</v>
      </c>
      <c r="B44" s="47" t="s">
        <v>6</v>
      </c>
      <c r="C44" s="7" t="s">
        <v>52</v>
      </c>
      <c r="D44" s="44">
        <f>'1 этап'!D43</f>
        <v>20011</v>
      </c>
      <c r="E44" s="41">
        <f t="shared" ref="E44" si="83">_xlfn.RANK.AVG(D44,$D$8:$D$55,)</f>
        <v>6</v>
      </c>
      <c r="F44" s="44">
        <f>'1 этап'!G43</f>
        <v>21063</v>
      </c>
      <c r="G44" s="41">
        <f t="shared" ref="G44" si="84">_xlfn.RANK.AVG(F44,$F$8:$F$55,)</f>
        <v>4</v>
      </c>
      <c r="H44" s="34">
        <f>'2 этап'!D43</f>
        <v>3135</v>
      </c>
      <c r="I44" s="36">
        <f t="shared" ref="I44" si="85">_xlfn.RANK.AVG(H44,$H$8:$H$58,)</f>
        <v>15</v>
      </c>
      <c r="J44" s="34">
        <f>'2 этап'!G43</f>
        <v>4149</v>
      </c>
      <c r="K44" s="36">
        <f t="shared" ref="K44:M44" si="86">_xlfn.RANK.AVG(J44,$J$8:$J$58,)</f>
        <v>11</v>
      </c>
      <c r="L44" s="33">
        <f>'3 этап'!D43</f>
        <v>0</v>
      </c>
      <c r="M44" s="114">
        <f t="shared" ref="M44:O44" si="87">_xlfn.RANK.AVG(L44,$L$8:$L$58,)</f>
        <v>8</v>
      </c>
      <c r="N44" s="33">
        <f>'3 этап'!G43</f>
        <v>0</v>
      </c>
      <c r="O44" s="114">
        <f t="shared" ref="O44" si="88">_xlfn.RANK.AVG(N44,$N$8:$N$58,)</f>
        <v>8</v>
      </c>
      <c r="P44" s="39">
        <f>D44+F44+H44+J44+L44+N44</f>
        <v>48358</v>
      </c>
      <c r="Q44" s="39">
        <f t="shared" ref="Q44" si="89">E44+G44+I44+K44+M44+O44</f>
        <v>52</v>
      </c>
      <c r="R44" s="59">
        <f>Q44-P44/MAX(P44:P97)</f>
        <v>51</v>
      </c>
      <c r="S44" s="63">
        <f t="shared" ref="S44" si="90">_xlfn.RANK.AVG(R44,$R$8:$R$52,1)</f>
        <v>8</v>
      </c>
    </row>
    <row r="45" spans="1:19" ht="15.75" x14ac:dyDescent="0.25">
      <c r="A45" s="46"/>
      <c r="B45" s="47"/>
      <c r="C45" s="7" t="s">
        <v>53</v>
      </c>
      <c r="D45" s="44"/>
      <c r="E45" s="42"/>
      <c r="F45" s="44"/>
      <c r="G45" s="42"/>
      <c r="H45" s="34"/>
      <c r="I45" s="37"/>
      <c r="J45" s="34"/>
      <c r="K45" s="37"/>
      <c r="L45" s="33"/>
      <c r="M45" s="115"/>
      <c r="N45" s="33"/>
      <c r="O45" s="115"/>
      <c r="P45" s="39"/>
      <c r="Q45" s="40"/>
      <c r="R45" s="60"/>
      <c r="S45" s="64"/>
    </row>
    <row r="46" spans="1:19" ht="15.75" x14ac:dyDescent="0.25">
      <c r="A46" s="46"/>
      <c r="B46" s="47"/>
      <c r="C46" s="8" t="s">
        <v>54</v>
      </c>
      <c r="D46" s="44"/>
      <c r="E46" s="43"/>
      <c r="F46" s="44"/>
      <c r="G46" s="43"/>
      <c r="H46" s="34"/>
      <c r="I46" s="38"/>
      <c r="J46" s="34"/>
      <c r="K46" s="38"/>
      <c r="L46" s="33"/>
      <c r="M46" s="116"/>
      <c r="N46" s="33"/>
      <c r="O46" s="116"/>
      <c r="P46" s="39"/>
      <c r="Q46" s="40"/>
      <c r="R46" s="61"/>
      <c r="S46" s="65"/>
    </row>
    <row r="47" spans="1:19" ht="15.75" x14ac:dyDescent="0.25">
      <c r="A47" s="46">
        <f t="shared" ref="A47" si="91">SUM(A44,1)</f>
        <v>14</v>
      </c>
      <c r="B47" s="47" t="s">
        <v>18</v>
      </c>
      <c r="C47" s="7" t="s">
        <v>32</v>
      </c>
      <c r="D47" s="44">
        <f>'1 этап'!D46</f>
        <v>1906</v>
      </c>
      <c r="E47" s="41">
        <f t="shared" ref="E47" si="92">_xlfn.RANK.AVG(D47,$D$8:$D$55,)</f>
        <v>16</v>
      </c>
      <c r="F47" s="44">
        <f>'1 этап'!G46</f>
        <v>21335</v>
      </c>
      <c r="G47" s="41">
        <f t="shared" ref="G47" si="93">_xlfn.RANK.AVG(F47,$F$8:$F$55,)</f>
        <v>2</v>
      </c>
      <c r="H47" s="34">
        <f>'2 этап'!D46</f>
        <v>12581</v>
      </c>
      <c r="I47" s="36">
        <f t="shared" ref="I47" si="94">_xlfn.RANK.AVG(H47,$H$8:$H$58,)</f>
        <v>6</v>
      </c>
      <c r="J47" s="34">
        <f>'2 этап'!G46</f>
        <v>1812</v>
      </c>
      <c r="K47" s="36">
        <f t="shared" ref="K47:M47" si="95">_xlfn.RANK.AVG(J47,$J$8:$J$58,)</f>
        <v>13</v>
      </c>
      <c r="L47" s="33">
        <f>'3 этап'!D46</f>
        <v>0</v>
      </c>
      <c r="M47" s="114">
        <f t="shared" ref="M47:O47" si="96">_xlfn.RANK.AVG(L47,$L$8:$L$58,)</f>
        <v>8</v>
      </c>
      <c r="N47" s="33">
        <f>'3 этап'!G46</f>
        <v>0</v>
      </c>
      <c r="O47" s="114">
        <f t="shared" ref="O47" si="97">_xlfn.RANK.AVG(N47,$N$8:$N$58,)</f>
        <v>8</v>
      </c>
      <c r="P47" s="39">
        <f>D47+F47+H47+J47+L47+N47</f>
        <v>37634</v>
      </c>
      <c r="Q47" s="39">
        <f t="shared" ref="Q47" si="98">E47+G47+I47+K47+M47+O47</f>
        <v>53</v>
      </c>
      <c r="R47" s="59">
        <f>Q47-P47/MAX(P47:P100)</f>
        <v>52.183325376502758</v>
      </c>
      <c r="S47" s="63">
        <f t="shared" ref="S47" si="99">_xlfn.RANK.AVG(R47,$R$8:$R$52,1)</f>
        <v>10</v>
      </c>
    </row>
    <row r="48" spans="1:19" ht="15.75" x14ac:dyDescent="0.25">
      <c r="A48" s="46"/>
      <c r="B48" s="47"/>
      <c r="C48" s="7" t="s">
        <v>33</v>
      </c>
      <c r="D48" s="44"/>
      <c r="E48" s="42"/>
      <c r="F48" s="44"/>
      <c r="G48" s="42"/>
      <c r="H48" s="34"/>
      <c r="I48" s="37"/>
      <c r="J48" s="34"/>
      <c r="K48" s="37"/>
      <c r="L48" s="33"/>
      <c r="M48" s="115"/>
      <c r="N48" s="33"/>
      <c r="O48" s="115"/>
      <c r="P48" s="39"/>
      <c r="Q48" s="40"/>
      <c r="R48" s="60"/>
      <c r="S48" s="64"/>
    </row>
    <row r="49" spans="1:19" ht="15.75" x14ac:dyDescent="0.25">
      <c r="A49" s="46"/>
      <c r="B49" s="47"/>
      <c r="C49" s="8" t="s">
        <v>34</v>
      </c>
      <c r="D49" s="44"/>
      <c r="E49" s="43"/>
      <c r="F49" s="44"/>
      <c r="G49" s="43"/>
      <c r="H49" s="34"/>
      <c r="I49" s="38"/>
      <c r="J49" s="34"/>
      <c r="K49" s="38"/>
      <c r="L49" s="33"/>
      <c r="M49" s="116"/>
      <c r="N49" s="33"/>
      <c r="O49" s="116"/>
      <c r="P49" s="39"/>
      <c r="Q49" s="40"/>
      <c r="R49" s="61"/>
      <c r="S49" s="65"/>
    </row>
    <row r="50" spans="1:19" ht="15.75" x14ac:dyDescent="0.25">
      <c r="A50" s="46">
        <f t="shared" ref="A50" si="100">SUM(A47,1)</f>
        <v>15</v>
      </c>
      <c r="B50" s="47" t="s">
        <v>19</v>
      </c>
      <c r="C50" s="7" t="s">
        <v>64</v>
      </c>
      <c r="D50" s="44">
        <f>'1 этап'!D49</f>
        <v>9337</v>
      </c>
      <c r="E50" s="41">
        <f t="shared" ref="E50" si="101">_xlfn.RANK.AVG(D50,$D$8:$D$55,)</f>
        <v>13</v>
      </c>
      <c r="F50" s="44">
        <f>'1 этап'!G49</f>
        <v>21292</v>
      </c>
      <c r="G50" s="41">
        <f t="shared" ref="G50" si="102">_xlfn.RANK.AVG(F50,$F$8:$F$55,)</f>
        <v>3</v>
      </c>
      <c r="H50" s="34">
        <f>'2 этап'!D49</f>
        <v>13729</v>
      </c>
      <c r="I50" s="36">
        <f t="shared" ref="I50" si="103">_xlfn.RANK.AVG(H50,$H$8:$H$58,)</f>
        <v>4</v>
      </c>
      <c r="J50" s="34">
        <f>'2 этап'!G49</f>
        <v>1724</v>
      </c>
      <c r="K50" s="36">
        <f t="shared" ref="K50:M50" si="104">_xlfn.RANK.AVG(J50,$J$8:$J$58,)</f>
        <v>14</v>
      </c>
      <c r="L50" s="33">
        <f>'3 этап'!D49</f>
        <v>0</v>
      </c>
      <c r="M50" s="114">
        <f t="shared" ref="M50:O50" si="105">_xlfn.RANK.AVG(L50,$L$8:$L$58,)</f>
        <v>8</v>
      </c>
      <c r="N50" s="33">
        <f>'3 этап'!G49</f>
        <v>0</v>
      </c>
      <c r="O50" s="114">
        <f t="shared" ref="O50" si="106">_xlfn.RANK.AVG(N50,$N$8:$N$58,)</f>
        <v>8</v>
      </c>
      <c r="P50" s="39">
        <f>D50+F50+H50+J50+L50+N50</f>
        <v>46082</v>
      </c>
      <c r="Q50" s="39">
        <f t="shared" ref="Q50" si="107">E50+G50+I50+K50+M50+O50</f>
        <v>50</v>
      </c>
      <c r="R50" s="59">
        <f>Q50-P50/MAX(P50:P103)</f>
        <v>49</v>
      </c>
      <c r="S50" s="63">
        <f t="shared" ref="S50" si="108">_xlfn.RANK.AVG(R50,$R$8:$R$52,1)</f>
        <v>7</v>
      </c>
    </row>
    <row r="51" spans="1:19" ht="15.75" x14ac:dyDescent="0.25">
      <c r="A51" s="46"/>
      <c r="B51" s="47"/>
      <c r="C51" s="7" t="s">
        <v>65</v>
      </c>
      <c r="D51" s="44"/>
      <c r="E51" s="42"/>
      <c r="F51" s="44"/>
      <c r="G51" s="42"/>
      <c r="H51" s="34"/>
      <c r="I51" s="37"/>
      <c r="J51" s="34"/>
      <c r="K51" s="37"/>
      <c r="L51" s="33"/>
      <c r="M51" s="115"/>
      <c r="N51" s="33"/>
      <c r="O51" s="115"/>
      <c r="P51" s="39"/>
      <c r="Q51" s="40"/>
      <c r="R51" s="60"/>
      <c r="S51" s="64"/>
    </row>
    <row r="52" spans="1:19" ht="15.75" x14ac:dyDescent="0.25">
      <c r="A52" s="46"/>
      <c r="B52" s="47"/>
      <c r="C52" s="8" t="s">
        <v>66</v>
      </c>
      <c r="D52" s="44"/>
      <c r="E52" s="43"/>
      <c r="F52" s="44"/>
      <c r="G52" s="43"/>
      <c r="H52" s="34"/>
      <c r="I52" s="38"/>
      <c r="J52" s="34"/>
      <c r="K52" s="38"/>
      <c r="L52" s="33"/>
      <c r="M52" s="116"/>
      <c r="N52" s="33"/>
      <c r="O52" s="116"/>
      <c r="P52" s="39"/>
      <c r="Q52" s="40"/>
      <c r="R52" s="61"/>
      <c r="S52" s="65"/>
    </row>
    <row r="53" spans="1:19" ht="15.75" x14ac:dyDescent="0.25">
      <c r="A53" s="46">
        <f t="shared" ref="A53" si="109">SUM(A50,1)</f>
        <v>16</v>
      </c>
      <c r="B53" s="47" t="s">
        <v>8</v>
      </c>
      <c r="C53" s="7" t="s">
        <v>46</v>
      </c>
      <c r="D53" s="44">
        <f>'1 этап'!D52</f>
        <v>13699</v>
      </c>
      <c r="E53" s="41">
        <f t="shared" ref="E53" si="110">_xlfn.RANK.AVG(D53,$D$8:$D$55,)</f>
        <v>9</v>
      </c>
      <c r="F53" s="44">
        <f>'1 этап'!G52</f>
        <v>12976</v>
      </c>
      <c r="G53" s="41">
        <f t="shared" ref="G53" si="111">_xlfn.RANK.AVG(F53,$F$8:$F$55,)</f>
        <v>10</v>
      </c>
      <c r="H53" s="34"/>
      <c r="I53" s="36"/>
      <c r="J53" s="34"/>
      <c r="K53" s="36"/>
      <c r="L53" s="33"/>
      <c r="M53" s="114"/>
      <c r="N53" s="33"/>
      <c r="O53" s="114"/>
      <c r="P53" s="39">
        <f>D53+F53+H53+J53+L53+N53</f>
        <v>26675</v>
      </c>
      <c r="Q53" s="39">
        <f t="shared" ref="Q53" si="112">E53+G53+I53+K53+M53+O53</f>
        <v>19</v>
      </c>
      <c r="R53" s="62"/>
      <c r="S53" s="40"/>
    </row>
    <row r="54" spans="1:19" ht="15.75" x14ac:dyDescent="0.25">
      <c r="A54" s="46"/>
      <c r="B54" s="47"/>
      <c r="C54" s="7" t="s">
        <v>47</v>
      </c>
      <c r="D54" s="44"/>
      <c r="E54" s="42"/>
      <c r="F54" s="44"/>
      <c r="G54" s="42"/>
      <c r="H54" s="34"/>
      <c r="I54" s="37"/>
      <c r="J54" s="34"/>
      <c r="K54" s="37"/>
      <c r="L54" s="33"/>
      <c r="M54" s="115"/>
      <c r="N54" s="33"/>
      <c r="O54" s="115"/>
      <c r="P54" s="39"/>
      <c r="Q54" s="40"/>
      <c r="R54" s="62"/>
      <c r="S54" s="40"/>
    </row>
    <row r="55" spans="1:19" ht="15.75" x14ac:dyDescent="0.25">
      <c r="A55" s="46"/>
      <c r="B55" s="47"/>
      <c r="C55" s="8" t="s">
        <v>48</v>
      </c>
      <c r="D55" s="44"/>
      <c r="E55" s="43"/>
      <c r="F55" s="44"/>
      <c r="G55" s="43"/>
      <c r="H55" s="34"/>
      <c r="I55" s="38"/>
      <c r="J55" s="34"/>
      <c r="K55" s="38"/>
      <c r="L55" s="33"/>
      <c r="M55" s="116"/>
      <c r="N55" s="33"/>
      <c r="O55" s="116"/>
      <c r="P55" s="39"/>
      <c r="Q55" s="40"/>
      <c r="R55" s="62"/>
      <c r="S55" s="40"/>
    </row>
    <row r="56" spans="1:19" ht="15.75" x14ac:dyDescent="0.25">
      <c r="A56" s="46">
        <f t="shared" ref="A56" si="113">SUM(A53,1)</f>
        <v>17</v>
      </c>
      <c r="B56" s="47" t="s">
        <v>78</v>
      </c>
      <c r="C56" s="7" t="s">
        <v>79</v>
      </c>
      <c r="D56" s="45"/>
      <c r="E56" s="57"/>
      <c r="F56" s="45"/>
      <c r="G56" s="58"/>
      <c r="H56" s="34">
        <f>'2 этап'!D52</f>
        <v>13648</v>
      </c>
      <c r="I56" s="36">
        <f t="shared" ref="I56" si="114">_xlfn.RANK.AVG(H56,$H$8:$H$58,)</f>
        <v>5</v>
      </c>
      <c r="J56" s="34">
        <f>'2 этап'!G52</f>
        <v>4869</v>
      </c>
      <c r="K56" s="36">
        <f t="shared" ref="K56:M56" si="115">_xlfn.RANK.AVG(J56,$J$8:$J$58,)</f>
        <v>9</v>
      </c>
      <c r="L56" s="33"/>
      <c r="M56" s="114"/>
      <c r="N56" s="33"/>
      <c r="O56" s="114"/>
      <c r="P56" s="39">
        <f>D56+F56+H56+J56+L56+N56</f>
        <v>18517</v>
      </c>
      <c r="Q56" s="39">
        <f t="shared" ref="Q56" si="116">E56+G56+I56+K56+M56+O56</f>
        <v>14</v>
      </c>
      <c r="R56" s="62"/>
      <c r="S56" s="40"/>
    </row>
    <row r="57" spans="1:19" ht="15.75" x14ac:dyDescent="0.25">
      <c r="A57" s="46"/>
      <c r="B57" s="47"/>
      <c r="C57" s="7" t="s">
        <v>80</v>
      </c>
      <c r="D57" s="45"/>
      <c r="E57" s="57"/>
      <c r="F57" s="45"/>
      <c r="G57" s="58"/>
      <c r="H57" s="34"/>
      <c r="I57" s="37"/>
      <c r="J57" s="34"/>
      <c r="K57" s="37"/>
      <c r="L57" s="33"/>
      <c r="M57" s="115"/>
      <c r="N57" s="33"/>
      <c r="O57" s="115"/>
      <c r="P57" s="39"/>
      <c r="Q57" s="40"/>
      <c r="R57" s="62"/>
      <c r="S57" s="40"/>
    </row>
    <row r="58" spans="1:19" ht="15.75" x14ac:dyDescent="0.25">
      <c r="A58" s="46"/>
      <c r="B58" s="47"/>
      <c r="C58" s="8" t="s">
        <v>81</v>
      </c>
      <c r="D58" s="45"/>
      <c r="E58" s="57"/>
      <c r="F58" s="45"/>
      <c r="G58" s="58"/>
      <c r="H58" s="34"/>
      <c r="I58" s="38"/>
      <c r="J58" s="34"/>
      <c r="K58" s="38"/>
      <c r="L58" s="33"/>
      <c r="M58" s="116"/>
      <c r="N58" s="33"/>
      <c r="O58" s="116"/>
      <c r="P58" s="39"/>
      <c r="Q58" s="40"/>
      <c r="R58" s="62"/>
      <c r="S58" s="40"/>
    </row>
    <row r="59" spans="1:19" ht="15" x14ac:dyDescent="0.25">
      <c r="E59" s="12"/>
    </row>
    <row r="61" spans="1:19" ht="15" x14ac:dyDescent="0.25">
      <c r="E61" s="12"/>
    </row>
    <row r="63" spans="1:19" ht="15" x14ac:dyDescent="0.25">
      <c r="E63" s="12"/>
    </row>
    <row r="65" spans="5:5" ht="15" x14ac:dyDescent="0.25">
      <c r="E65" s="12"/>
    </row>
    <row r="66" spans="5:5" ht="15" x14ac:dyDescent="0.25">
      <c r="E66" s="12"/>
    </row>
    <row r="68" spans="5:5" ht="15" x14ac:dyDescent="0.25">
      <c r="E68" s="12"/>
    </row>
    <row r="70" spans="5:5" ht="15" x14ac:dyDescent="0.25">
      <c r="E70" s="12"/>
    </row>
    <row r="71" spans="5:5" ht="15" x14ac:dyDescent="0.25">
      <c r="E71" s="12"/>
    </row>
    <row r="73" spans="5:5" ht="15" x14ac:dyDescent="0.25">
      <c r="E73" s="12"/>
    </row>
    <row r="75" spans="5:5" ht="15" x14ac:dyDescent="0.25">
      <c r="E75" s="12"/>
    </row>
    <row r="77" spans="5:5" ht="15" x14ac:dyDescent="0.25">
      <c r="E77" s="12"/>
    </row>
    <row r="78" spans="5:5" ht="15" x14ac:dyDescent="0.25">
      <c r="E78" s="12"/>
    </row>
    <row r="79" spans="5:5" ht="15" x14ac:dyDescent="0.25">
      <c r="E79" s="12"/>
    </row>
  </sheetData>
  <mergeCells count="326">
    <mergeCell ref="I44:I46"/>
    <mergeCell ref="D5:G5"/>
    <mergeCell ref="H5:K5"/>
    <mergeCell ref="L5:O5"/>
    <mergeCell ref="A5:A7"/>
    <mergeCell ref="B5:B7"/>
    <mergeCell ref="C5:C7"/>
    <mergeCell ref="P5:S5"/>
    <mergeCell ref="H41:H43"/>
    <mergeCell ref="H44:H46"/>
    <mergeCell ref="I8:I10"/>
    <mergeCell ref="I11:I13"/>
    <mergeCell ref="S44:S46"/>
    <mergeCell ref="B44:B46"/>
    <mergeCell ref="J17:J19"/>
    <mergeCell ref="O17:O19"/>
    <mergeCell ref="N20:N22"/>
    <mergeCell ref="O20:O22"/>
    <mergeCell ref="N23:N25"/>
    <mergeCell ref="O23:O25"/>
    <mergeCell ref="F32:F34"/>
    <mergeCell ref="P8:P10"/>
    <mergeCell ref="Q8:Q10"/>
    <mergeCell ref="E8:E10"/>
    <mergeCell ref="I38:I40"/>
    <mergeCell ref="I41:I43"/>
    <mergeCell ref="H14:H16"/>
    <mergeCell ref="H17:H19"/>
    <mergeCell ref="H20:H22"/>
    <mergeCell ref="H23:H25"/>
    <mergeCell ref="H26:H28"/>
    <mergeCell ref="H29:H31"/>
    <mergeCell ref="H32:H34"/>
    <mergeCell ref="H35:H37"/>
    <mergeCell ref="H38:H40"/>
    <mergeCell ref="I35:I37"/>
    <mergeCell ref="A1:S1"/>
    <mergeCell ref="A2:S2"/>
    <mergeCell ref="A3:S3"/>
    <mergeCell ref="S32:S34"/>
    <mergeCell ref="S35:S37"/>
    <mergeCell ref="S38:S40"/>
    <mergeCell ref="S41:S43"/>
    <mergeCell ref="F35:F37"/>
    <mergeCell ref="G35:G37"/>
    <mergeCell ref="Q14:Q16"/>
    <mergeCell ref="F29:F31"/>
    <mergeCell ref="Q29:Q31"/>
    <mergeCell ref="G29:G31"/>
    <mergeCell ref="P29:P31"/>
    <mergeCell ref="J29:J31"/>
    <mergeCell ref="I14:I16"/>
    <mergeCell ref="I17:I19"/>
    <mergeCell ref="I20:I22"/>
    <mergeCell ref="I23:I25"/>
    <mergeCell ref="I26:I28"/>
    <mergeCell ref="I29:I31"/>
    <mergeCell ref="P26:P28"/>
    <mergeCell ref="Q26:Q28"/>
    <mergeCell ref="J26:J28"/>
    <mergeCell ref="S47:S49"/>
    <mergeCell ref="S50:S52"/>
    <mergeCell ref="S53:S55"/>
    <mergeCell ref="S56:S58"/>
    <mergeCell ref="R6:R7"/>
    <mergeCell ref="S6:S7"/>
    <mergeCell ref="S8:S10"/>
    <mergeCell ref="S11:S13"/>
    <mergeCell ref="S14:S16"/>
    <mergeCell ref="S17:S19"/>
    <mergeCell ref="S20:S22"/>
    <mergeCell ref="S23:S25"/>
    <mergeCell ref="S26:S28"/>
    <mergeCell ref="R8:R10"/>
    <mergeCell ref="R11:R13"/>
    <mergeCell ref="R14:R16"/>
    <mergeCell ref="R17:R19"/>
    <mergeCell ref="R20:R22"/>
    <mergeCell ref="R23:R25"/>
    <mergeCell ref="R26:R28"/>
    <mergeCell ref="R29:R31"/>
    <mergeCell ref="S29:S31"/>
    <mergeCell ref="N56:N58"/>
    <mergeCell ref="O56:O58"/>
    <mergeCell ref="P56:P58"/>
    <mergeCell ref="Q56:Q58"/>
    <mergeCell ref="R32:R34"/>
    <mergeCell ref="R35:R37"/>
    <mergeCell ref="R38:R40"/>
    <mergeCell ref="R41:R43"/>
    <mergeCell ref="R44:R46"/>
    <mergeCell ref="R47:R49"/>
    <mergeCell ref="R50:R52"/>
    <mergeCell ref="R53:R55"/>
    <mergeCell ref="R56:R58"/>
    <mergeCell ref="N53:N55"/>
    <mergeCell ref="O53:O55"/>
    <mergeCell ref="P53:P55"/>
    <mergeCell ref="Q53:Q55"/>
    <mergeCell ref="Q38:Q40"/>
    <mergeCell ref="Q41:Q43"/>
    <mergeCell ref="Q44:Q46"/>
    <mergeCell ref="Q47:Q49"/>
    <mergeCell ref="P32:P34"/>
    <mergeCell ref="Q32:Q34"/>
    <mergeCell ref="Q50:Q52"/>
    <mergeCell ref="L56:L58"/>
    <mergeCell ref="M56:M58"/>
    <mergeCell ref="L53:L55"/>
    <mergeCell ref="M53:M55"/>
    <mergeCell ref="K53:K55"/>
    <mergeCell ref="K56:K58"/>
    <mergeCell ref="A50:A52"/>
    <mergeCell ref="B50:B52"/>
    <mergeCell ref="D50:D52"/>
    <mergeCell ref="E50:E52"/>
    <mergeCell ref="F50:F52"/>
    <mergeCell ref="A56:A58"/>
    <mergeCell ref="B56:B58"/>
    <mergeCell ref="D56:D58"/>
    <mergeCell ref="E56:E58"/>
    <mergeCell ref="F56:F58"/>
    <mergeCell ref="G56:G58"/>
    <mergeCell ref="H56:H58"/>
    <mergeCell ref="J56:J58"/>
    <mergeCell ref="I56:I58"/>
    <mergeCell ref="A53:A55"/>
    <mergeCell ref="B53:B55"/>
    <mergeCell ref="D53:D55"/>
    <mergeCell ref="E53:E55"/>
    <mergeCell ref="F53:F55"/>
    <mergeCell ref="G53:G55"/>
    <mergeCell ref="J53:J55"/>
    <mergeCell ref="I53:I55"/>
    <mergeCell ref="G50:G52"/>
    <mergeCell ref="P47:P49"/>
    <mergeCell ref="P50:P52"/>
    <mergeCell ref="I50:I52"/>
    <mergeCell ref="K47:K49"/>
    <mergeCell ref="K50:K52"/>
    <mergeCell ref="I47:I49"/>
    <mergeCell ref="J47:J49"/>
    <mergeCell ref="L50:L52"/>
    <mergeCell ref="M50:M52"/>
    <mergeCell ref="M47:M49"/>
    <mergeCell ref="L47:L49"/>
    <mergeCell ref="J50:J52"/>
    <mergeCell ref="N47:N49"/>
    <mergeCell ref="O47:O49"/>
    <mergeCell ref="N50:N52"/>
    <mergeCell ref="O50:O52"/>
    <mergeCell ref="H47:H49"/>
    <mergeCell ref="H50:H52"/>
    <mergeCell ref="H53:H55"/>
    <mergeCell ref="P6:P7"/>
    <mergeCell ref="Q6:Q7"/>
    <mergeCell ref="F6:G6"/>
    <mergeCell ref="P17:P19"/>
    <mergeCell ref="P14:P16"/>
    <mergeCell ref="E17:E19"/>
    <mergeCell ref="D14:D16"/>
    <mergeCell ref="F17:F19"/>
    <mergeCell ref="G17:G19"/>
    <mergeCell ref="E14:E16"/>
    <mergeCell ref="G14:G16"/>
    <mergeCell ref="D17:D19"/>
    <mergeCell ref="G8:G10"/>
    <mergeCell ref="F8:F10"/>
    <mergeCell ref="D8:D10"/>
    <mergeCell ref="Q17:Q19"/>
    <mergeCell ref="D6:E6"/>
    <mergeCell ref="Q11:Q13"/>
    <mergeCell ref="F11:F13"/>
    <mergeCell ref="H6:I6"/>
    <mergeCell ref="H8:H10"/>
    <mergeCell ref="J11:J13"/>
    <mergeCell ref="L6:M6"/>
    <mergeCell ref="L8:L10"/>
    <mergeCell ref="B8:B10"/>
    <mergeCell ref="F26:F28"/>
    <mergeCell ref="F23:F25"/>
    <mergeCell ref="A29:A31"/>
    <mergeCell ref="D29:D31"/>
    <mergeCell ref="E29:E31"/>
    <mergeCell ref="B29:B31"/>
    <mergeCell ref="G23:G25"/>
    <mergeCell ref="D26:D28"/>
    <mergeCell ref="E26:E28"/>
    <mergeCell ref="A26:A28"/>
    <mergeCell ref="B23:B25"/>
    <mergeCell ref="A23:A25"/>
    <mergeCell ref="B26:B28"/>
    <mergeCell ref="E20:E22"/>
    <mergeCell ref="G26:G28"/>
    <mergeCell ref="D20:D22"/>
    <mergeCell ref="G20:G22"/>
    <mergeCell ref="F20:F22"/>
    <mergeCell ref="D23:D25"/>
    <mergeCell ref="E23:E25"/>
    <mergeCell ref="A20:A22"/>
    <mergeCell ref="A8:A10"/>
    <mergeCell ref="B20:B22"/>
    <mergeCell ref="A32:A34"/>
    <mergeCell ref="B32:B34"/>
    <mergeCell ref="P11:P13"/>
    <mergeCell ref="A11:A13"/>
    <mergeCell ref="A14:A16"/>
    <mergeCell ref="B11:B13"/>
    <mergeCell ref="F14:F16"/>
    <mergeCell ref="B14:B16"/>
    <mergeCell ref="B17:B19"/>
    <mergeCell ref="A17:A19"/>
    <mergeCell ref="E11:E13"/>
    <mergeCell ref="D11:D13"/>
    <mergeCell ref="G11:G13"/>
    <mergeCell ref="D32:D34"/>
    <mergeCell ref="E32:E34"/>
    <mergeCell ref="G32:G34"/>
    <mergeCell ref="I32:I34"/>
    <mergeCell ref="H11:H13"/>
    <mergeCell ref="P23:P25"/>
    <mergeCell ref="J14:J16"/>
    <mergeCell ref="J20:J22"/>
    <mergeCell ref="J23:J25"/>
    <mergeCell ref="A35:A37"/>
    <mergeCell ref="B35:B37"/>
    <mergeCell ref="D35:D37"/>
    <mergeCell ref="E35:E37"/>
    <mergeCell ref="A47:A49"/>
    <mergeCell ref="B47:B49"/>
    <mergeCell ref="D47:D49"/>
    <mergeCell ref="A38:A40"/>
    <mergeCell ref="A41:A43"/>
    <mergeCell ref="A44:A46"/>
    <mergeCell ref="B38:B40"/>
    <mergeCell ref="B41:B43"/>
    <mergeCell ref="G38:G40"/>
    <mergeCell ref="G41:G43"/>
    <mergeCell ref="G44:G46"/>
    <mergeCell ref="D38:D40"/>
    <mergeCell ref="D41:D43"/>
    <mergeCell ref="D44:D46"/>
    <mergeCell ref="F41:F43"/>
    <mergeCell ref="F44:F46"/>
    <mergeCell ref="G47:G49"/>
    <mergeCell ref="E47:E49"/>
    <mergeCell ref="F47:F49"/>
    <mergeCell ref="E41:E43"/>
    <mergeCell ref="E44:E46"/>
    <mergeCell ref="E38:E40"/>
    <mergeCell ref="F38:F40"/>
    <mergeCell ref="Q23:Q25"/>
    <mergeCell ref="Q20:Q22"/>
    <mergeCell ref="P20:P22"/>
    <mergeCell ref="P38:P40"/>
    <mergeCell ref="P41:P43"/>
    <mergeCell ref="P44:P46"/>
    <mergeCell ref="P35:P37"/>
    <mergeCell ref="Q35:Q37"/>
    <mergeCell ref="K20:K22"/>
    <mergeCell ref="K23:K25"/>
    <mergeCell ref="K26:K28"/>
    <mergeCell ref="K29:K31"/>
    <mergeCell ref="N26:N28"/>
    <mergeCell ref="O26:O28"/>
    <mergeCell ref="N38:N40"/>
    <mergeCell ref="O38:O40"/>
    <mergeCell ref="N41:N43"/>
    <mergeCell ref="O41:O43"/>
    <mergeCell ref="N44:N46"/>
    <mergeCell ref="O44:O46"/>
    <mergeCell ref="J35:J37"/>
    <mergeCell ref="J38:J40"/>
    <mergeCell ref="J41:J43"/>
    <mergeCell ref="K38:K40"/>
    <mergeCell ref="K41:K43"/>
    <mergeCell ref="K44:K46"/>
    <mergeCell ref="J44:J46"/>
    <mergeCell ref="K32:K34"/>
    <mergeCell ref="K35:K37"/>
    <mergeCell ref="M8:M10"/>
    <mergeCell ref="L11:L13"/>
    <mergeCell ref="M11:M13"/>
    <mergeCell ref="L14:L16"/>
    <mergeCell ref="M14:M16"/>
    <mergeCell ref="J32:J34"/>
    <mergeCell ref="J6:K6"/>
    <mergeCell ref="J8:J10"/>
    <mergeCell ref="L29:L31"/>
    <mergeCell ref="M29:M31"/>
    <mergeCell ref="L32:L34"/>
    <mergeCell ref="M32:M34"/>
    <mergeCell ref="L17:L19"/>
    <mergeCell ref="M17:M19"/>
    <mergeCell ref="L20:L22"/>
    <mergeCell ref="M20:M22"/>
    <mergeCell ref="L23:L25"/>
    <mergeCell ref="M23:M25"/>
    <mergeCell ref="K8:K10"/>
    <mergeCell ref="K11:K13"/>
    <mergeCell ref="K14:K16"/>
    <mergeCell ref="K17:K19"/>
    <mergeCell ref="N6:O6"/>
    <mergeCell ref="N8:N10"/>
    <mergeCell ref="O8:O10"/>
    <mergeCell ref="N11:N13"/>
    <mergeCell ref="O11:O13"/>
    <mergeCell ref="N14:N16"/>
    <mergeCell ref="O14:O16"/>
    <mergeCell ref="N17:N19"/>
    <mergeCell ref="L44:L46"/>
    <mergeCell ref="M44:M46"/>
    <mergeCell ref="L35:L37"/>
    <mergeCell ref="M35:M37"/>
    <mergeCell ref="L38:L40"/>
    <mergeCell ref="M38:M40"/>
    <mergeCell ref="L41:L43"/>
    <mergeCell ref="M41:M43"/>
    <mergeCell ref="L26:L28"/>
    <mergeCell ref="M26:M28"/>
    <mergeCell ref="N29:N31"/>
    <mergeCell ref="O29:O31"/>
    <mergeCell ref="N32:N34"/>
    <mergeCell ref="O32:O34"/>
    <mergeCell ref="N35:N37"/>
    <mergeCell ref="O35:O37"/>
  </mergeCells>
  <phoneticPr fontId="1" type="noConversion"/>
  <conditionalFormatting sqref="D8:S58">
    <cfRule type="cellIs" dxfId="77" priority="1" operator="equal">
      <formula>3</formula>
    </cfRule>
    <cfRule type="cellIs" dxfId="76" priority="2" operator="equal">
      <formula>2</formula>
    </cfRule>
    <cfRule type="cellIs" dxfId="75" priority="3" operator="equal">
      <formula>1</formula>
    </cfRule>
  </conditionalFormatting>
  <pageMargins left="0.59055118110236227" right="0.59055118110236227" top="0.59055118110236227" bottom="0.59055118110236227" header="0.31496062992125984" footer="0.31496062992125984"/>
  <pageSetup paperSize="9" scale="85" orientation="landscape" r:id="rId1"/>
  <headerFooter alignWithMargins="0"/>
  <rowBreaks count="1" manualBreakCount="1">
    <brk id="2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4"/>
  <sheetViews>
    <sheetView workbookViewId="0">
      <selection activeCell="D7" sqref="D7:D9"/>
    </sheetView>
  </sheetViews>
  <sheetFormatPr defaultRowHeight="12.75" x14ac:dyDescent="0.2"/>
  <cols>
    <col min="1" max="1" width="5.140625" customWidth="1"/>
    <col min="2" max="2" width="13.5703125" customWidth="1"/>
    <col min="3" max="3" width="21.85546875" customWidth="1"/>
    <col min="4" max="5" width="8" customWidth="1"/>
    <col min="6" max="6" width="22.42578125" customWidth="1"/>
    <col min="7" max="8" width="8" customWidth="1"/>
    <col min="9" max="9" width="8.7109375" customWidth="1"/>
    <col min="10" max="10" width="9.140625" style="11" customWidth="1"/>
    <col min="11" max="11" width="0" hidden="1" customWidth="1"/>
  </cols>
  <sheetData>
    <row r="1" spans="1:12" ht="18.75" x14ac:dyDescent="0.3">
      <c r="A1" s="72" t="s">
        <v>3</v>
      </c>
      <c r="B1" s="72"/>
      <c r="C1" s="72"/>
      <c r="D1" s="72"/>
      <c r="E1" s="72"/>
      <c r="F1" s="72"/>
      <c r="G1" s="72"/>
      <c r="H1" s="72"/>
      <c r="I1" s="72"/>
      <c r="J1" s="72"/>
    </row>
    <row r="2" spans="1:12" ht="15" x14ac:dyDescent="0.25">
      <c r="A2" s="93" t="s">
        <v>83</v>
      </c>
      <c r="B2" s="93"/>
      <c r="C2" s="93"/>
      <c r="D2" s="93"/>
      <c r="E2" s="93"/>
      <c r="F2" s="93"/>
      <c r="G2" s="93"/>
      <c r="H2" s="93"/>
      <c r="I2" s="93"/>
      <c r="J2" s="93"/>
    </row>
    <row r="3" spans="1:12" ht="15" x14ac:dyDescent="0.25">
      <c r="A3" s="93" t="s">
        <v>99</v>
      </c>
      <c r="B3" s="93"/>
      <c r="C3" s="93"/>
      <c r="D3" s="93"/>
      <c r="E3" s="93"/>
      <c r="F3" s="93"/>
      <c r="G3" s="93"/>
      <c r="H3" s="93"/>
      <c r="I3" s="93"/>
      <c r="J3" s="93"/>
    </row>
    <row r="4" spans="1:12" ht="15" x14ac:dyDescent="0.25">
      <c r="A4" s="2"/>
      <c r="B4" s="2"/>
      <c r="C4" s="2"/>
      <c r="D4" s="2"/>
      <c r="E4" s="2"/>
      <c r="F4" s="2"/>
      <c r="G4" s="2"/>
      <c r="H4" s="2"/>
      <c r="I4" s="2"/>
      <c r="J4" s="10"/>
    </row>
    <row r="5" spans="1:12" s="19" customFormat="1" ht="18.75" customHeight="1" x14ac:dyDescent="0.2">
      <c r="A5" s="94" t="s">
        <v>67</v>
      </c>
      <c r="B5" s="94" t="s">
        <v>0</v>
      </c>
      <c r="C5" s="97" t="s">
        <v>92</v>
      </c>
      <c r="D5" s="98"/>
      <c r="E5" s="98"/>
      <c r="F5" s="97" t="s">
        <v>93</v>
      </c>
      <c r="G5" s="98"/>
      <c r="H5" s="98"/>
      <c r="I5" s="94" t="s">
        <v>84</v>
      </c>
      <c r="J5" s="95" t="s">
        <v>85</v>
      </c>
      <c r="K5" s="109" t="s">
        <v>82</v>
      </c>
      <c r="L5" s="94" t="s">
        <v>68</v>
      </c>
    </row>
    <row r="6" spans="1:12" s="19" customFormat="1" ht="33.75" customHeight="1" x14ac:dyDescent="0.2">
      <c r="A6" s="94"/>
      <c r="B6" s="94"/>
      <c r="C6" s="22" t="s">
        <v>1</v>
      </c>
      <c r="D6" s="23" t="s">
        <v>4</v>
      </c>
      <c r="E6" s="23" t="s">
        <v>2</v>
      </c>
      <c r="F6" s="22" t="s">
        <v>1</v>
      </c>
      <c r="G6" s="23" t="s">
        <v>4</v>
      </c>
      <c r="H6" s="23" t="s">
        <v>2</v>
      </c>
      <c r="I6" s="94"/>
      <c r="J6" s="95"/>
      <c r="K6" s="110"/>
      <c r="L6" s="94"/>
    </row>
    <row r="7" spans="1:12" s="19" customFormat="1" x14ac:dyDescent="0.2">
      <c r="A7" s="90">
        <v>1</v>
      </c>
      <c r="B7" s="91" t="s">
        <v>10</v>
      </c>
      <c r="C7" s="15" t="s">
        <v>58</v>
      </c>
      <c r="D7" s="92">
        <v>17401</v>
      </c>
      <c r="E7" s="99">
        <f>_xlfn.RANK.AVG(D7,$D$7:$D$54,)</f>
        <v>7</v>
      </c>
      <c r="F7" s="15" t="s">
        <v>58</v>
      </c>
      <c r="G7" s="92">
        <v>12350</v>
      </c>
      <c r="H7" s="99">
        <f>_xlfn.RANK.AVG(G7,$G$7:$G$54,)</f>
        <v>11</v>
      </c>
      <c r="I7" s="92">
        <f>SUM(D7+G7)</f>
        <v>29751</v>
      </c>
      <c r="J7" s="96">
        <f>E7+H7</f>
        <v>18</v>
      </c>
      <c r="K7" s="106">
        <f>J7-I7/MAX(I7:I55)</f>
        <v>17.524698852925201</v>
      </c>
      <c r="L7" s="99">
        <f>_xlfn.RANK.AVG(K7,$K$7:$K$54,1)</f>
        <v>8</v>
      </c>
    </row>
    <row r="8" spans="1:12" s="19" customFormat="1" x14ac:dyDescent="0.2">
      <c r="A8" s="90"/>
      <c r="B8" s="91"/>
      <c r="C8" s="15" t="s">
        <v>59</v>
      </c>
      <c r="D8" s="92"/>
      <c r="E8" s="100"/>
      <c r="F8" s="15" t="s">
        <v>59</v>
      </c>
      <c r="G8" s="92"/>
      <c r="H8" s="100"/>
      <c r="I8" s="92"/>
      <c r="J8" s="96"/>
      <c r="K8" s="107"/>
      <c r="L8" s="100"/>
    </row>
    <row r="9" spans="1:12" s="19" customFormat="1" x14ac:dyDescent="0.2">
      <c r="A9" s="90"/>
      <c r="B9" s="91"/>
      <c r="C9" s="16" t="s">
        <v>60</v>
      </c>
      <c r="D9" s="92"/>
      <c r="E9" s="101"/>
      <c r="F9" s="16" t="s">
        <v>60</v>
      </c>
      <c r="G9" s="92"/>
      <c r="H9" s="101"/>
      <c r="I9" s="92"/>
      <c r="J9" s="96"/>
      <c r="K9" s="108"/>
      <c r="L9" s="101"/>
    </row>
    <row r="10" spans="1:12" s="19" customFormat="1" ht="12.75" customHeight="1" x14ac:dyDescent="0.2">
      <c r="A10" s="90">
        <f>SUM(A7,1)</f>
        <v>2</v>
      </c>
      <c r="B10" s="91" t="s">
        <v>5</v>
      </c>
      <c r="C10" s="15" t="s">
        <v>55</v>
      </c>
      <c r="D10" s="92">
        <v>9872</v>
      </c>
      <c r="E10" s="99">
        <f t="shared" ref="E10" si="0">_xlfn.RANK.AVG(D10,$D$7:$D$54,)</f>
        <v>12</v>
      </c>
      <c r="F10" s="15" t="s">
        <v>55</v>
      </c>
      <c r="G10" s="92">
        <v>15012</v>
      </c>
      <c r="H10" s="99">
        <f t="shared" ref="H10" si="1">_xlfn.RANK.AVG(G10,$G$7:$G$54,)</f>
        <v>6</v>
      </c>
      <c r="I10" s="92">
        <f>SUM(D10+G10)</f>
        <v>24884</v>
      </c>
      <c r="J10" s="96">
        <f t="shared" ref="J10" si="2">E10+H10</f>
        <v>18</v>
      </c>
      <c r="K10" s="106">
        <f>J10-I10/MAX(I7:I55)</f>
        <v>17.602453909320381</v>
      </c>
      <c r="L10" s="99">
        <f t="shared" ref="L10" si="3">_xlfn.RANK.AVG(K10,$K$7:$K$54,1)</f>
        <v>9</v>
      </c>
    </row>
    <row r="11" spans="1:12" s="19" customFormat="1" ht="12.75" customHeight="1" x14ac:dyDescent="0.2">
      <c r="A11" s="90"/>
      <c r="B11" s="91"/>
      <c r="C11" s="15" t="s">
        <v>56</v>
      </c>
      <c r="D11" s="92"/>
      <c r="E11" s="100"/>
      <c r="F11" s="15" t="s">
        <v>56</v>
      </c>
      <c r="G11" s="92"/>
      <c r="H11" s="100"/>
      <c r="I11" s="92"/>
      <c r="J11" s="96"/>
      <c r="K11" s="107"/>
      <c r="L11" s="100"/>
    </row>
    <row r="12" spans="1:12" s="19" customFormat="1" ht="12.75" customHeight="1" x14ac:dyDescent="0.2">
      <c r="A12" s="90"/>
      <c r="B12" s="91"/>
      <c r="C12" s="16" t="s">
        <v>57</v>
      </c>
      <c r="D12" s="92"/>
      <c r="E12" s="101"/>
      <c r="F12" s="16" t="s">
        <v>57</v>
      </c>
      <c r="G12" s="92"/>
      <c r="H12" s="101"/>
      <c r="I12" s="92"/>
      <c r="J12" s="96"/>
      <c r="K12" s="108"/>
      <c r="L12" s="101"/>
    </row>
    <row r="13" spans="1:12" s="19" customFormat="1" ht="12.75" customHeight="1" x14ac:dyDescent="0.2">
      <c r="A13" s="90">
        <f>SUM(A10,1)</f>
        <v>3</v>
      </c>
      <c r="B13" s="91" t="s">
        <v>9</v>
      </c>
      <c r="C13" s="15" t="s">
        <v>38</v>
      </c>
      <c r="D13" s="92">
        <v>39863</v>
      </c>
      <c r="E13" s="99">
        <f t="shared" ref="E13" si="4">_xlfn.RANK.AVG(D13,$D$7:$D$54,)</f>
        <v>1</v>
      </c>
      <c r="F13" s="15" t="s">
        <v>38</v>
      </c>
      <c r="G13" s="92">
        <v>14332</v>
      </c>
      <c r="H13" s="99">
        <f t="shared" ref="H13" si="5">_xlfn.RANK.AVG(G13,$G$7:$G$54,)</f>
        <v>7</v>
      </c>
      <c r="I13" s="92">
        <f>SUM(D13+G13)</f>
        <v>54195</v>
      </c>
      <c r="J13" s="96">
        <f t="shared" ref="J13" si="6">E13+H13</f>
        <v>8</v>
      </c>
      <c r="K13" s="106">
        <f>J13-I13/MAX(I7:I55)</f>
        <v>7.1341821899862605</v>
      </c>
      <c r="L13" s="99">
        <f t="shared" ref="L13" si="7">_xlfn.RANK.AVG(K13,$K$7:$K$54,1)</f>
        <v>2</v>
      </c>
    </row>
    <row r="14" spans="1:12" s="19" customFormat="1" ht="12.75" customHeight="1" x14ac:dyDescent="0.2">
      <c r="A14" s="90"/>
      <c r="B14" s="91"/>
      <c r="C14" s="15" t="s">
        <v>39</v>
      </c>
      <c r="D14" s="92"/>
      <c r="E14" s="100"/>
      <c r="F14" s="15" t="s">
        <v>86</v>
      </c>
      <c r="G14" s="92"/>
      <c r="H14" s="100"/>
      <c r="I14" s="92"/>
      <c r="J14" s="96"/>
      <c r="K14" s="107"/>
      <c r="L14" s="100"/>
    </row>
    <row r="15" spans="1:12" s="19" customFormat="1" ht="12.75" customHeight="1" x14ac:dyDescent="0.2">
      <c r="A15" s="90"/>
      <c r="B15" s="91"/>
      <c r="C15" s="16" t="s">
        <v>40</v>
      </c>
      <c r="D15" s="92"/>
      <c r="E15" s="101"/>
      <c r="F15" s="16" t="s">
        <v>40</v>
      </c>
      <c r="G15" s="92"/>
      <c r="H15" s="101"/>
      <c r="I15" s="92"/>
      <c r="J15" s="96"/>
      <c r="K15" s="108"/>
      <c r="L15" s="101"/>
    </row>
    <row r="16" spans="1:12" s="19" customFormat="1" ht="12.75" customHeight="1" x14ac:dyDescent="0.2">
      <c r="A16" s="90">
        <f>SUM(A13,1)</f>
        <v>4</v>
      </c>
      <c r="B16" s="91" t="s">
        <v>7</v>
      </c>
      <c r="C16" s="24" t="s">
        <v>49</v>
      </c>
      <c r="D16" s="92">
        <v>3730</v>
      </c>
      <c r="E16" s="99">
        <f t="shared" ref="E16" si="8">_xlfn.RANK.AVG(D16,$D$7:$D$54,)</f>
        <v>15</v>
      </c>
      <c r="F16" s="24" t="s">
        <v>49</v>
      </c>
      <c r="G16" s="92">
        <v>13063</v>
      </c>
      <c r="H16" s="99">
        <f t="shared" ref="H16" si="9">_xlfn.RANK.AVG(G16,$G$7:$G$54,)</f>
        <v>9</v>
      </c>
      <c r="I16" s="92">
        <f>SUM(D16+G16)</f>
        <v>16793</v>
      </c>
      <c r="J16" s="96">
        <f t="shared" ref="J16" si="10">E16+H16</f>
        <v>24</v>
      </c>
      <c r="K16" s="106">
        <f>J16-I16/MAX(I7:I55)</f>
        <v>23.731715499888168</v>
      </c>
      <c r="L16" s="99">
        <f t="shared" ref="L16" si="11">_xlfn.RANK.AVG(K16,$K$7:$K$54,1)</f>
        <v>15</v>
      </c>
    </row>
    <row r="17" spans="1:12" s="19" customFormat="1" ht="12.75" customHeight="1" x14ac:dyDescent="0.2">
      <c r="A17" s="90"/>
      <c r="B17" s="91"/>
      <c r="C17" s="15" t="s">
        <v>50</v>
      </c>
      <c r="D17" s="92"/>
      <c r="E17" s="100"/>
      <c r="F17" s="15" t="s">
        <v>50</v>
      </c>
      <c r="G17" s="92"/>
      <c r="H17" s="100"/>
      <c r="I17" s="92"/>
      <c r="J17" s="96"/>
      <c r="K17" s="107"/>
      <c r="L17" s="100"/>
    </row>
    <row r="18" spans="1:12" s="19" customFormat="1" ht="12.75" customHeight="1" x14ac:dyDescent="0.2">
      <c r="A18" s="90"/>
      <c r="B18" s="91"/>
      <c r="C18" s="16" t="s">
        <v>51</v>
      </c>
      <c r="D18" s="92"/>
      <c r="E18" s="101"/>
      <c r="F18" s="16" t="s">
        <v>51</v>
      </c>
      <c r="G18" s="92"/>
      <c r="H18" s="101"/>
      <c r="I18" s="92"/>
      <c r="J18" s="96"/>
      <c r="K18" s="108"/>
      <c r="L18" s="101"/>
    </row>
    <row r="19" spans="1:12" s="19" customFormat="1" ht="12.75" customHeight="1" x14ac:dyDescent="0.2">
      <c r="A19" s="90">
        <f>SUM(A16,1)</f>
        <v>5</v>
      </c>
      <c r="B19" s="91" t="s">
        <v>11</v>
      </c>
      <c r="C19" s="15" t="s">
        <v>35</v>
      </c>
      <c r="D19" s="92">
        <v>4785</v>
      </c>
      <c r="E19" s="99">
        <f t="shared" ref="E19" si="12">_xlfn.RANK.AVG(D19,$D$7:$D$54,)</f>
        <v>14</v>
      </c>
      <c r="F19" s="15" t="s">
        <v>35</v>
      </c>
      <c r="G19" s="92">
        <v>8070</v>
      </c>
      <c r="H19" s="99">
        <f t="shared" ref="H19" si="13">_xlfn.RANK.AVG(G19,$G$7:$G$54,)</f>
        <v>15</v>
      </c>
      <c r="I19" s="92">
        <f>SUM(D19+G19)</f>
        <v>12855</v>
      </c>
      <c r="J19" s="96">
        <f t="shared" ref="J19" si="14">E19+H19</f>
        <v>29</v>
      </c>
      <c r="K19" s="106">
        <f>J19-I19/MAX(I7:I55)</f>
        <v>28.794628878167238</v>
      </c>
      <c r="L19" s="99">
        <f t="shared" ref="L19" si="15">_xlfn.RANK.AVG(K19,$K$7:$K$54,1)</f>
        <v>16</v>
      </c>
    </row>
    <row r="20" spans="1:12" s="19" customFormat="1" ht="12.75" customHeight="1" x14ac:dyDescent="0.2">
      <c r="A20" s="90"/>
      <c r="B20" s="91"/>
      <c r="C20" s="15" t="s">
        <v>36</v>
      </c>
      <c r="D20" s="92"/>
      <c r="E20" s="100"/>
      <c r="F20" s="15" t="s">
        <v>36</v>
      </c>
      <c r="G20" s="92"/>
      <c r="H20" s="100"/>
      <c r="I20" s="92"/>
      <c r="J20" s="96"/>
      <c r="K20" s="107"/>
      <c r="L20" s="100"/>
    </row>
    <row r="21" spans="1:12" s="19" customFormat="1" ht="12.75" customHeight="1" x14ac:dyDescent="0.2">
      <c r="A21" s="90"/>
      <c r="B21" s="91"/>
      <c r="C21" s="16" t="s">
        <v>37</v>
      </c>
      <c r="D21" s="92"/>
      <c r="E21" s="101"/>
      <c r="F21" s="16" t="s">
        <v>37</v>
      </c>
      <c r="G21" s="92"/>
      <c r="H21" s="101"/>
      <c r="I21" s="92"/>
      <c r="J21" s="96"/>
      <c r="K21" s="108"/>
      <c r="L21" s="101"/>
    </row>
    <row r="22" spans="1:12" s="19" customFormat="1" ht="12.75" customHeight="1" x14ac:dyDescent="0.2">
      <c r="A22" s="90">
        <f>SUM(A19,1)</f>
        <v>6</v>
      </c>
      <c r="B22" s="91" t="s">
        <v>14</v>
      </c>
      <c r="C22" s="15" t="s">
        <v>24</v>
      </c>
      <c r="D22" s="92">
        <v>26680</v>
      </c>
      <c r="E22" s="99">
        <f t="shared" ref="E22" si="16">_xlfn.RANK.AVG(D22,$D$7:$D$54,)</f>
        <v>3</v>
      </c>
      <c r="F22" s="15" t="s">
        <v>24</v>
      </c>
      <c r="G22" s="92">
        <v>6066</v>
      </c>
      <c r="H22" s="99">
        <f t="shared" ref="H22" si="17">_xlfn.RANK.AVG(G22,$G$7:$G$54,)</f>
        <v>16</v>
      </c>
      <c r="I22" s="92">
        <f>SUM(D22+G22)</f>
        <v>32746</v>
      </c>
      <c r="J22" s="96">
        <f t="shared" ref="J22" si="18">E22+H22</f>
        <v>19</v>
      </c>
      <c r="K22" s="106">
        <f>J22-I22/MAX(I7:I55)</f>
        <v>18.476850816372178</v>
      </c>
      <c r="L22" s="99">
        <f t="shared" ref="L22" si="19">_xlfn.RANK.AVG(K22,$K$7:$K$54,1)</f>
        <v>11</v>
      </c>
    </row>
    <row r="23" spans="1:12" s="19" customFormat="1" ht="12.75" customHeight="1" x14ac:dyDescent="0.2">
      <c r="A23" s="90"/>
      <c r="B23" s="91"/>
      <c r="C23" s="15" t="s">
        <v>25</v>
      </c>
      <c r="D23" s="92"/>
      <c r="E23" s="100"/>
      <c r="F23" s="16" t="s">
        <v>25</v>
      </c>
      <c r="G23" s="92"/>
      <c r="H23" s="100"/>
      <c r="I23" s="92"/>
      <c r="J23" s="96"/>
      <c r="K23" s="107"/>
      <c r="L23" s="100"/>
    </row>
    <row r="24" spans="1:12" s="19" customFormat="1" ht="12.75" customHeight="1" x14ac:dyDescent="0.2">
      <c r="A24" s="90"/>
      <c r="B24" s="91"/>
      <c r="C24" s="16" t="s">
        <v>23</v>
      </c>
      <c r="D24" s="92"/>
      <c r="E24" s="101"/>
      <c r="F24" s="15" t="s">
        <v>23</v>
      </c>
      <c r="G24" s="92"/>
      <c r="H24" s="101"/>
      <c r="I24" s="92"/>
      <c r="J24" s="96"/>
      <c r="K24" s="108"/>
      <c r="L24" s="101"/>
    </row>
    <row r="25" spans="1:12" s="19" customFormat="1" ht="12.75" customHeight="1" x14ac:dyDescent="0.2">
      <c r="A25" s="90">
        <f>SUM(A22,1)</f>
        <v>7</v>
      </c>
      <c r="B25" s="105" t="s">
        <v>15</v>
      </c>
      <c r="C25" s="15" t="s">
        <v>41</v>
      </c>
      <c r="D25" s="92">
        <v>20763</v>
      </c>
      <c r="E25" s="99">
        <f t="shared" ref="E25" si="20">_xlfn.RANK.AVG(D25,$D$7:$D$54,)</f>
        <v>5</v>
      </c>
      <c r="F25" s="15" t="s">
        <v>41</v>
      </c>
      <c r="G25" s="92">
        <v>11765</v>
      </c>
      <c r="H25" s="99">
        <f t="shared" ref="H25" si="21">_xlfn.RANK.AVG(G25,$G$7:$G$54,)</f>
        <v>13</v>
      </c>
      <c r="I25" s="92">
        <f>SUM(D25+G25)</f>
        <v>32528</v>
      </c>
      <c r="J25" s="96">
        <f t="shared" ref="J25" si="22">E25+H25</f>
        <v>18</v>
      </c>
      <c r="K25" s="106">
        <f>J25-I25/MAX(I7:I55)</f>
        <v>17.480333578298239</v>
      </c>
      <c r="L25" s="99">
        <f t="shared" ref="L25" si="23">_xlfn.RANK.AVG(K25,$K$7:$K$54,1)</f>
        <v>7</v>
      </c>
    </row>
    <row r="26" spans="1:12" s="19" customFormat="1" ht="12.75" customHeight="1" x14ac:dyDescent="0.2">
      <c r="A26" s="90"/>
      <c r="B26" s="105"/>
      <c r="C26" s="15" t="s">
        <v>42</v>
      </c>
      <c r="D26" s="92"/>
      <c r="E26" s="100"/>
      <c r="F26" s="15" t="s">
        <v>42</v>
      </c>
      <c r="G26" s="92"/>
      <c r="H26" s="100"/>
      <c r="I26" s="92"/>
      <c r="J26" s="96"/>
      <c r="K26" s="107"/>
      <c r="L26" s="100"/>
    </row>
    <row r="27" spans="1:12" s="19" customFormat="1" ht="12.75" customHeight="1" x14ac:dyDescent="0.2">
      <c r="A27" s="90"/>
      <c r="B27" s="105"/>
      <c r="C27" s="17" t="s">
        <v>77</v>
      </c>
      <c r="D27" s="92"/>
      <c r="E27" s="101"/>
      <c r="F27" s="17" t="s">
        <v>77</v>
      </c>
      <c r="G27" s="92"/>
      <c r="H27" s="101"/>
      <c r="I27" s="92"/>
      <c r="J27" s="96"/>
      <c r="K27" s="108"/>
      <c r="L27" s="101"/>
    </row>
    <row r="28" spans="1:12" s="19" customFormat="1" ht="12.75" customHeight="1" x14ac:dyDescent="0.2">
      <c r="A28" s="90">
        <f>SUM(A25,1)</f>
        <v>8</v>
      </c>
      <c r="B28" s="102" t="s">
        <v>16</v>
      </c>
      <c r="C28" s="15" t="s">
        <v>43</v>
      </c>
      <c r="D28" s="92">
        <v>15736</v>
      </c>
      <c r="E28" s="99">
        <f t="shared" ref="E28" si="24">_xlfn.RANK.AVG(D28,$D$7:$D$54,)</f>
        <v>8</v>
      </c>
      <c r="F28" s="15" t="s">
        <v>43</v>
      </c>
      <c r="G28" s="92">
        <v>13154</v>
      </c>
      <c r="H28" s="99">
        <f t="shared" ref="H28" si="25">_xlfn.RANK.AVG(G28,$G$7:$G$54,)</f>
        <v>8</v>
      </c>
      <c r="I28" s="92">
        <f>SUM(D28+G28)</f>
        <v>28890</v>
      </c>
      <c r="J28" s="96">
        <f t="shared" ref="J28" si="26">E28+H28</f>
        <v>16</v>
      </c>
      <c r="K28" s="106">
        <f>J28-I28/MAX(I7:I55)</f>
        <v>15.538454164935937</v>
      </c>
      <c r="L28" s="99">
        <f t="shared" ref="L28" si="27">_xlfn.RANK.AVG(K28,$K$7:$K$54,1)</f>
        <v>6</v>
      </c>
    </row>
    <row r="29" spans="1:12" s="19" customFormat="1" ht="12.75" customHeight="1" x14ac:dyDescent="0.2">
      <c r="A29" s="90"/>
      <c r="B29" s="103"/>
      <c r="C29" s="15" t="s">
        <v>44</v>
      </c>
      <c r="D29" s="92"/>
      <c r="E29" s="100"/>
      <c r="F29" s="16" t="s">
        <v>44</v>
      </c>
      <c r="G29" s="92"/>
      <c r="H29" s="100"/>
      <c r="I29" s="92"/>
      <c r="J29" s="96"/>
      <c r="K29" s="107"/>
      <c r="L29" s="100"/>
    </row>
    <row r="30" spans="1:12" s="19" customFormat="1" ht="12.75" customHeight="1" x14ac:dyDescent="0.2">
      <c r="A30" s="90"/>
      <c r="B30" s="104"/>
      <c r="C30" s="16" t="s">
        <v>45</v>
      </c>
      <c r="D30" s="92"/>
      <c r="E30" s="101"/>
      <c r="F30" s="15" t="s">
        <v>45</v>
      </c>
      <c r="G30" s="92"/>
      <c r="H30" s="101"/>
      <c r="I30" s="92"/>
      <c r="J30" s="96"/>
      <c r="K30" s="108"/>
      <c r="L30" s="101"/>
    </row>
    <row r="31" spans="1:12" s="19" customFormat="1" ht="12.75" customHeight="1" x14ac:dyDescent="0.2">
      <c r="A31" s="90">
        <f>SUM(A28,1)</f>
        <v>9</v>
      </c>
      <c r="B31" s="105" t="s">
        <v>94</v>
      </c>
      <c r="C31" s="13" t="s">
        <v>29</v>
      </c>
      <c r="D31" s="92">
        <v>24656</v>
      </c>
      <c r="E31" s="99">
        <f t="shared" ref="E31" si="28">_xlfn.RANK.AVG(D31,$D$7:$D$54,)</f>
        <v>4</v>
      </c>
      <c r="F31" s="13" t="s">
        <v>29</v>
      </c>
      <c r="G31" s="92">
        <v>20811</v>
      </c>
      <c r="H31" s="99">
        <f t="shared" ref="H31" si="29">_xlfn.RANK.AVG(G31,$G$7:$G$54,)</f>
        <v>5</v>
      </c>
      <c r="I31" s="92">
        <f>SUM(D31+G31)</f>
        <v>45467</v>
      </c>
      <c r="J31" s="96">
        <f t="shared" ref="J31" si="30">E31+H31</f>
        <v>9</v>
      </c>
      <c r="K31" s="106">
        <f>J31-I31/MAX(I7:I54)</f>
        <v>8.2736204748058917</v>
      </c>
      <c r="L31" s="99">
        <f t="shared" ref="L31" si="31">_xlfn.RANK.AVG(K31,$K$7:$K$54,1)</f>
        <v>3</v>
      </c>
    </row>
    <row r="32" spans="1:12" s="19" customFormat="1" ht="12.75" customHeight="1" x14ac:dyDescent="0.2">
      <c r="A32" s="90"/>
      <c r="B32" s="105"/>
      <c r="C32" s="13" t="s">
        <v>30</v>
      </c>
      <c r="D32" s="92"/>
      <c r="E32" s="100"/>
      <c r="F32" s="13" t="s">
        <v>30</v>
      </c>
      <c r="G32" s="92"/>
      <c r="H32" s="100"/>
      <c r="I32" s="92"/>
      <c r="J32" s="96"/>
      <c r="K32" s="107"/>
      <c r="L32" s="100"/>
    </row>
    <row r="33" spans="1:12" s="19" customFormat="1" ht="12.75" customHeight="1" x14ac:dyDescent="0.2">
      <c r="A33" s="90"/>
      <c r="B33" s="105"/>
      <c r="C33" s="14" t="s">
        <v>31</v>
      </c>
      <c r="D33" s="92"/>
      <c r="E33" s="101"/>
      <c r="F33" s="14" t="s">
        <v>31</v>
      </c>
      <c r="G33" s="92"/>
      <c r="H33" s="101"/>
      <c r="I33" s="92"/>
      <c r="J33" s="96"/>
      <c r="K33" s="108"/>
      <c r="L33" s="101"/>
    </row>
    <row r="34" spans="1:12" s="19" customFormat="1" ht="12.75" customHeight="1" x14ac:dyDescent="0.2">
      <c r="A34" s="90">
        <f>SUM(A31,1)</f>
        <v>10</v>
      </c>
      <c r="B34" s="105" t="s">
        <v>12</v>
      </c>
      <c r="C34" s="13" t="s">
        <v>20</v>
      </c>
      <c r="D34" s="92">
        <v>10494</v>
      </c>
      <c r="E34" s="99">
        <f t="shared" ref="E34" si="32">_xlfn.RANK.AVG(D34,$D$7:$D$54,)</f>
        <v>11</v>
      </c>
      <c r="F34" s="13" t="s">
        <v>20</v>
      </c>
      <c r="G34" s="92">
        <v>12097</v>
      </c>
      <c r="H34" s="99">
        <f t="shared" ref="H34" si="33">_xlfn.RANK.AVG(G34,$G$7:$G$54,)</f>
        <v>12</v>
      </c>
      <c r="I34" s="92">
        <f>SUM(D34+G34)</f>
        <v>22591</v>
      </c>
      <c r="J34" s="96">
        <f t="shared" ref="J34" si="34">E34+H34</f>
        <v>23</v>
      </c>
      <c r="K34" s="106">
        <f>J34-I34/MAX(I7:I54)</f>
        <v>22.639086813432598</v>
      </c>
      <c r="L34" s="99">
        <f t="shared" ref="L34" si="35">_xlfn.RANK.AVG(K34,$K$7:$K$54,1)</f>
        <v>13</v>
      </c>
    </row>
    <row r="35" spans="1:12" s="19" customFormat="1" ht="12.75" customHeight="1" x14ac:dyDescent="0.2">
      <c r="A35" s="90"/>
      <c r="B35" s="105"/>
      <c r="C35" s="13" t="s">
        <v>21</v>
      </c>
      <c r="D35" s="92"/>
      <c r="E35" s="100"/>
      <c r="F35" s="13" t="s">
        <v>21</v>
      </c>
      <c r="G35" s="92"/>
      <c r="H35" s="100"/>
      <c r="I35" s="92"/>
      <c r="J35" s="96"/>
      <c r="K35" s="107"/>
      <c r="L35" s="100"/>
    </row>
    <row r="36" spans="1:12" s="19" customFormat="1" ht="12.75" customHeight="1" x14ac:dyDescent="0.2">
      <c r="A36" s="90"/>
      <c r="B36" s="105"/>
      <c r="C36" s="14" t="s">
        <v>22</v>
      </c>
      <c r="D36" s="92"/>
      <c r="E36" s="101"/>
      <c r="F36" s="14" t="s">
        <v>22</v>
      </c>
      <c r="G36" s="92"/>
      <c r="H36" s="101"/>
      <c r="I36" s="92"/>
      <c r="J36" s="96"/>
      <c r="K36" s="108"/>
      <c r="L36" s="101"/>
    </row>
    <row r="37" spans="1:12" s="19" customFormat="1" ht="12.75" customHeight="1" x14ac:dyDescent="0.2">
      <c r="A37" s="90">
        <f>SUM(A34,1)</f>
        <v>11</v>
      </c>
      <c r="B37" s="105" t="s">
        <v>13</v>
      </c>
      <c r="C37" s="13" t="s">
        <v>61</v>
      </c>
      <c r="D37" s="92">
        <v>39682</v>
      </c>
      <c r="E37" s="99">
        <f t="shared" ref="E37" si="36">_xlfn.RANK.AVG(D37,$D$7:$D$54,)</f>
        <v>2</v>
      </c>
      <c r="F37" s="13" t="s">
        <v>61</v>
      </c>
      <c r="G37" s="92">
        <v>22912</v>
      </c>
      <c r="H37" s="99">
        <f t="shared" ref="H37" si="37">_xlfn.RANK.AVG(G37,$G$7:$G$54,)</f>
        <v>1</v>
      </c>
      <c r="I37" s="92">
        <f>SUM(D37+G37)</f>
        <v>62594</v>
      </c>
      <c r="J37" s="96">
        <f t="shared" ref="J37" si="38">E37+H37</f>
        <v>3</v>
      </c>
      <c r="K37" s="106">
        <f>J37-I37/MAX(I7:I54)</f>
        <v>2</v>
      </c>
      <c r="L37" s="99">
        <f t="shared" ref="L37" si="39">_xlfn.RANK.AVG(K37,$K$7:$K$54,1)</f>
        <v>1</v>
      </c>
    </row>
    <row r="38" spans="1:12" s="19" customFormat="1" ht="12.75" customHeight="1" x14ac:dyDescent="0.2">
      <c r="A38" s="90"/>
      <c r="B38" s="105"/>
      <c r="C38" s="13" t="s">
        <v>62</v>
      </c>
      <c r="D38" s="92"/>
      <c r="E38" s="100"/>
      <c r="F38" s="13" t="s">
        <v>62</v>
      </c>
      <c r="G38" s="92"/>
      <c r="H38" s="100"/>
      <c r="I38" s="92"/>
      <c r="J38" s="96"/>
      <c r="K38" s="107"/>
      <c r="L38" s="100"/>
    </row>
    <row r="39" spans="1:12" s="19" customFormat="1" ht="12.75" customHeight="1" x14ac:dyDescent="0.2">
      <c r="A39" s="90"/>
      <c r="B39" s="105"/>
      <c r="C39" s="14" t="s">
        <v>63</v>
      </c>
      <c r="D39" s="92"/>
      <c r="E39" s="101"/>
      <c r="F39" s="14" t="s">
        <v>63</v>
      </c>
      <c r="G39" s="92"/>
      <c r="H39" s="101"/>
      <c r="I39" s="92"/>
      <c r="J39" s="96"/>
      <c r="K39" s="108"/>
      <c r="L39" s="101"/>
    </row>
    <row r="40" spans="1:12" s="19" customFormat="1" ht="12.75" customHeight="1" x14ac:dyDescent="0.2">
      <c r="A40" s="90">
        <f>SUM(A37,1)</f>
        <v>12</v>
      </c>
      <c r="B40" s="105" t="s">
        <v>17</v>
      </c>
      <c r="C40" s="13" t="s">
        <v>26</v>
      </c>
      <c r="D40" s="92">
        <v>10907</v>
      </c>
      <c r="E40" s="99">
        <f t="shared" ref="E40" si="40">_xlfn.RANK.AVG(D40,$D$7:$D$54,)</f>
        <v>10</v>
      </c>
      <c r="F40" s="13" t="s">
        <v>26</v>
      </c>
      <c r="G40" s="92">
        <v>11632</v>
      </c>
      <c r="H40" s="99">
        <f t="shared" ref="H40" si="41">_xlfn.RANK.AVG(G40,$G$7:$G$54,)</f>
        <v>14</v>
      </c>
      <c r="I40" s="92">
        <f>SUM(D40+G40)</f>
        <v>22539</v>
      </c>
      <c r="J40" s="96">
        <f t="shared" ref="J40" si="42">E40+H40</f>
        <v>24</v>
      </c>
      <c r="K40" s="106">
        <f>J40-I40/MAX(I7:I54)</f>
        <v>23.639917563983769</v>
      </c>
      <c r="L40" s="99">
        <f t="shared" ref="L40" si="43">_xlfn.RANK.AVG(K40,$K$7:$K$54,1)</f>
        <v>14</v>
      </c>
    </row>
    <row r="41" spans="1:12" s="19" customFormat="1" ht="12.75" customHeight="1" x14ac:dyDescent="0.2">
      <c r="A41" s="90"/>
      <c r="B41" s="105"/>
      <c r="C41" s="13" t="s">
        <v>27</v>
      </c>
      <c r="D41" s="92"/>
      <c r="E41" s="100"/>
      <c r="F41" s="13" t="s">
        <v>27</v>
      </c>
      <c r="G41" s="92"/>
      <c r="H41" s="100"/>
      <c r="I41" s="92"/>
      <c r="J41" s="96"/>
      <c r="K41" s="107"/>
      <c r="L41" s="100"/>
    </row>
    <row r="42" spans="1:12" s="19" customFormat="1" ht="12.75" customHeight="1" x14ac:dyDescent="0.2">
      <c r="A42" s="90"/>
      <c r="B42" s="105"/>
      <c r="C42" s="14" t="s">
        <v>28</v>
      </c>
      <c r="D42" s="92"/>
      <c r="E42" s="101"/>
      <c r="F42" s="14" t="s">
        <v>28</v>
      </c>
      <c r="G42" s="92"/>
      <c r="H42" s="101"/>
      <c r="I42" s="92"/>
      <c r="J42" s="96"/>
      <c r="K42" s="108"/>
      <c r="L42" s="101"/>
    </row>
    <row r="43" spans="1:12" s="19" customFormat="1" ht="12.75" customHeight="1" x14ac:dyDescent="0.2">
      <c r="A43" s="90">
        <f>SUM(A40,1)</f>
        <v>13</v>
      </c>
      <c r="B43" s="105" t="s">
        <v>6</v>
      </c>
      <c r="C43" s="13" t="s">
        <v>52</v>
      </c>
      <c r="D43" s="92">
        <v>20011</v>
      </c>
      <c r="E43" s="96">
        <f t="shared" ref="E43" si="44">_xlfn.RANK.AVG(D43,$D$7:$D$54,)</f>
        <v>6</v>
      </c>
      <c r="F43" s="13" t="s">
        <v>52</v>
      </c>
      <c r="G43" s="92">
        <v>21063</v>
      </c>
      <c r="H43" s="99">
        <f t="shared" ref="H43" si="45">_xlfn.RANK.AVG(G43,$G$7:$G$54,)</f>
        <v>4</v>
      </c>
      <c r="I43" s="92">
        <f>SUM(D43+G43)</f>
        <v>41074</v>
      </c>
      <c r="J43" s="96">
        <f t="shared" ref="J43" si="46">E43+H43</f>
        <v>10</v>
      </c>
      <c r="K43" s="106">
        <f>J43-I43/MAX(I7:I54)</f>
        <v>9.3438029204077075</v>
      </c>
      <c r="L43" s="99">
        <f>_xlfn.RANK.AVG(K43,$K$7:$K$54,1)</f>
        <v>4</v>
      </c>
    </row>
    <row r="44" spans="1:12" s="19" customFormat="1" ht="12.75" customHeight="1" x14ac:dyDescent="0.2">
      <c r="A44" s="90"/>
      <c r="B44" s="105"/>
      <c r="C44" s="13" t="s">
        <v>53</v>
      </c>
      <c r="D44" s="92"/>
      <c r="E44" s="96"/>
      <c r="F44" s="13" t="s">
        <v>53</v>
      </c>
      <c r="G44" s="92"/>
      <c r="H44" s="100"/>
      <c r="I44" s="92"/>
      <c r="J44" s="96"/>
      <c r="K44" s="107"/>
      <c r="L44" s="100"/>
    </row>
    <row r="45" spans="1:12" s="19" customFormat="1" ht="12.75" customHeight="1" x14ac:dyDescent="0.2">
      <c r="A45" s="90"/>
      <c r="B45" s="105"/>
      <c r="C45" s="14" t="s">
        <v>54</v>
      </c>
      <c r="D45" s="92"/>
      <c r="E45" s="96"/>
      <c r="F45" s="14" t="s">
        <v>54</v>
      </c>
      <c r="G45" s="92"/>
      <c r="H45" s="101"/>
      <c r="I45" s="92"/>
      <c r="J45" s="96"/>
      <c r="K45" s="108"/>
      <c r="L45" s="101"/>
    </row>
    <row r="46" spans="1:12" s="19" customFormat="1" ht="12.75" customHeight="1" x14ac:dyDescent="0.2">
      <c r="A46" s="90">
        <f t="shared" ref="A46" si="47">SUM(A43,1)</f>
        <v>14</v>
      </c>
      <c r="B46" s="105" t="s">
        <v>18</v>
      </c>
      <c r="C46" s="13" t="s">
        <v>32</v>
      </c>
      <c r="D46" s="92">
        <v>1906</v>
      </c>
      <c r="E46" s="99">
        <f t="shared" ref="E46" si="48">_xlfn.RANK.AVG(D46,$D$7:$D$54,)</f>
        <v>16</v>
      </c>
      <c r="F46" s="13" t="s">
        <v>32</v>
      </c>
      <c r="G46" s="92">
        <v>21335</v>
      </c>
      <c r="H46" s="99">
        <f t="shared" ref="H46" si="49">_xlfn.RANK.AVG(G46,$G$7:$G$54,)</f>
        <v>2</v>
      </c>
      <c r="I46" s="92">
        <f>SUM(D46+G46)</f>
        <v>23241</v>
      </c>
      <c r="J46" s="96">
        <f t="shared" ref="J46" si="50">E46+H46</f>
        <v>18</v>
      </c>
      <c r="K46" s="106">
        <f>J46-I46/MAX(I7:I54)</f>
        <v>17.628702431542958</v>
      </c>
      <c r="L46" s="99">
        <f t="shared" ref="L46" si="51">_xlfn.RANK.AVG(K46,$K$7:$K$54,1)</f>
        <v>10</v>
      </c>
    </row>
    <row r="47" spans="1:12" s="19" customFormat="1" ht="12.75" customHeight="1" x14ac:dyDescent="0.2">
      <c r="A47" s="90"/>
      <c r="B47" s="105"/>
      <c r="C47" s="13" t="s">
        <v>33</v>
      </c>
      <c r="D47" s="92"/>
      <c r="E47" s="100"/>
      <c r="F47" s="13" t="s">
        <v>33</v>
      </c>
      <c r="G47" s="92"/>
      <c r="H47" s="100"/>
      <c r="I47" s="92"/>
      <c r="J47" s="96"/>
      <c r="K47" s="107"/>
      <c r="L47" s="100"/>
    </row>
    <row r="48" spans="1:12" s="19" customFormat="1" ht="12.75" customHeight="1" x14ac:dyDescent="0.2">
      <c r="A48" s="90"/>
      <c r="B48" s="105"/>
      <c r="C48" s="14" t="s">
        <v>34</v>
      </c>
      <c r="D48" s="92"/>
      <c r="E48" s="101"/>
      <c r="F48" s="14" t="s">
        <v>87</v>
      </c>
      <c r="G48" s="92"/>
      <c r="H48" s="101"/>
      <c r="I48" s="92"/>
      <c r="J48" s="96"/>
      <c r="K48" s="108"/>
      <c r="L48" s="101"/>
    </row>
    <row r="49" spans="1:12" s="19" customFormat="1" ht="12.75" customHeight="1" x14ac:dyDescent="0.2">
      <c r="A49" s="90">
        <f t="shared" ref="A49" si="52">SUM(A46,1)</f>
        <v>15</v>
      </c>
      <c r="B49" s="105" t="s">
        <v>19</v>
      </c>
      <c r="C49" s="13" t="s">
        <v>64</v>
      </c>
      <c r="D49" s="92">
        <v>9337</v>
      </c>
      <c r="E49" s="99">
        <f t="shared" ref="E49" si="53">_xlfn.RANK.AVG(D49,$D$7:$D$54,)</f>
        <v>13</v>
      </c>
      <c r="F49" s="13" t="s">
        <v>64</v>
      </c>
      <c r="G49" s="92">
        <v>21292</v>
      </c>
      <c r="H49" s="99">
        <f t="shared" ref="H49" si="54">_xlfn.RANK.AVG(G49,$G$7:$G$54,)</f>
        <v>3</v>
      </c>
      <c r="I49" s="92">
        <f>SUM(D49+G49)</f>
        <v>30629</v>
      </c>
      <c r="J49" s="96">
        <f t="shared" ref="J49" si="55">E49+H49</f>
        <v>16</v>
      </c>
      <c r="K49" s="106">
        <f>J49-I49/MAX(I7:I54)</f>
        <v>15.51067194938812</v>
      </c>
      <c r="L49" s="99">
        <f t="shared" ref="L49" si="56">_xlfn.RANK.AVG(K49,$K$7:$K$54,1)</f>
        <v>5</v>
      </c>
    </row>
    <row r="50" spans="1:12" s="19" customFormat="1" ht="12.75" customHeight="1" x14ac:dyDescent="0.2">
      <c r="A50" s="90"/>
      <c r="B50" s="105"/>
      <c r="C50" s="13" t="s">
        <v>65</v>
      </c>
      <c r="D50" s="92"/>
      <c r="E50" s="100"/>
      <c r="F50" s="13" t="s">
        <v>65</v>
      </c>
      <c r="G50" s="92"/>
      <c r="H50" s="100"/>
      <c r="I50" s="92"/>
      <c r="J50" s="96"/>
      <c r="K50" s="107"/>
      <c r="L50" s="100"/>
    </row>
    <row r="51" spans="1:12" s="19" customFormat="1" ht="12.75" customHeight="1" x14ac:dyDescent="0.2">
      <c r="A51" s="90"/>
      <c r="B51" s="105"/>
      <c r="C51" s="14" t="s">
        <v>66</v>
      </c>
      <c r="D51" s="92"/>
      <c r="E51" s="101"/>
      <c r="F51" s="14" t="s">
        <v>66</v>
      </c>
      <c r="G51" s="92"/>
      <c r="H51" s="101"/>
      <c r="I51" s="92"/>
      <c r="J51" s="96"/>
      <c r="K51" s="108"/>
      <c r="L51" s="101"/>
    </row>
    <row r="52" spans="1:12" s="19" customFormat="1" ht="12.75" customHeight="1" x14ac:dyDescent="0.2">
      <c r="A52" s="90">
        <f t="shared" ref="A52" si="57">SUM(A49,1)</f>
        <v>16</v>
      </c>
      <c r="B52" s="105" t="s">
        <v>8</v>
      </c>
      <c r="C52" s="13" t="s">
        <v>46</v>
      </c>
      <c r="D52" s="92">
        <v>13699</v>
      </c>
      <c r="E52" s="99">
        <f>_xlfn.RANK.AVG(D52,$D$7:$D$54,)</f>
        <v>9</v>
      </c>
      <c r="F52" s="14" t="s">
        <v>46</v>
      </c>
      <c r="G52" s="92">
        <v>12976</v>
      </c>
      <c r="H52" s="99">
        <f t="shared" ref="H52" si="58">_xlfn.RANK.AVG(G52,$G$7:$G$54,)</f>
        <v>10</v>
      </c>
      <c r="I52" s="92">
        <f>SUM(D52+G52)</f>
        <v>26675</v>
      </c>
      <c r="J52" s="96">
        <f t="shared" ref="J52" si="59">E52+H52</f>
        <v>19</v>
      </c>
      <c r="K52" s="106">
        <f>J52-I52/MAX(I7:I54)</f>
        <v>18.573840943221395</v>
      </c>
      <c r="L52" s="99">
        <f t="shared" ref="L52" si="60">_xlfn.RANK.AVG(K52,$K$7:$K$54,1)</f>
        <v>12</v>
      </c>
    </row>
    <row r="53" spans="1:12" s="19" customFormat="1" ht="12.75" customHeight="1" x14ac:dyDescent="0.2">
      <c r="A53" s="90"/>
      <c r="B53" s="105"/>
      <c r="C53" s="13" t="s">
        <v>47</v>
      </c>
      <c r="D53" s="92"/>
      <c r="E53" s="100"/>
      <c r="F53" s="13" t="s">
        <v>47</v>
      </c>
      <c r="G53" s="92"/>
      <c r="H53" s="100"/>
      <c r="I53" s="92"/>
      <c r="J53" s="96"/>
      <c r="K53" s="107"/>
      <c r="L53" s="100"/>
    </row>
    <row r="54" spans="1:12" s="19" customFormat="1" ht="12.75" customHeight="1" x14ac:dyDescent="0.2">
      <c r="A54" s="90"/>
      <c r="B54" s="105"/>
      <c r="C54" s="14" t="s">
        <v>48</v>
      </c>
      <c r="D54" s="92"/>
      <c r="E54" s="101"/>
      <c r="F54" s="13" t="s">
        <v>48</v>
      </c>
      <c r="G54" s="92"/>
      <c r="H54" s="101"/>
      <c r="I54" s="92"/>
      <c r="J54" s="96"/>
      <c r="K54" s="108"/>
      <c r="L54" s="101"/>
    </row>
  </sheetData>
  <mergeCells count="171">
    <mergeCell ref="L52:L54"/>
    <mergeCell ref="L19:L21"/>
    <mergeCell ref="L22:L24"/>
    <mergeCell ref="L25:L27"/>
    <mergeCell ref="L28:L30"/>
    <mergeCell ref="L31:L33"/>
    <mergeCell ref="L34:L36"/>
    <mergeCell ref="L37:L39"/>
    <mergeCell ref="L40:L42"/>
    <mergeCell ref="L43:L45"/>
    <mergeCell ref="K52:K54"/>
    <mergeCell ref="L5:L6"/>
    <mergeCell ref="L7:L9"/>
    <mergeCell ref="L10:L12"/>
    <mergeCell ref="L13:L15"/>
    <mergeCell ref="L16:L18"/>
    <mergeCell ref="K5:K6"/>
    <mergeCell ref="K7:K9"/>
    <mergeCell ref="K10:K12"/>
    <mergeCell ref="K13:K15"/>
    <mergeCell ref="K16:K18"/>
    <mergeCell ref="K19:K21"/>
    <mergeCell ref="K22:K24"/>
    <mergeCell ref="K25:K27"/>
    <mergeCell ref="K28:K30"/>
    <mergeCell ref="K31:K33"/>
    <mergeCell ref="K34:K36"/>
    <mergeCell ref="K37:K39"/>
    <mergeCell ref="K40:K42"/>
    <mergeCell ref="K43:K45"/>
    <mergeCell ref="K46:K48"/>
    <mergeCell ref="K49:K51"/>
    <mergeCell ref="L46:L48"/>
    <mergeCell ref="L49:L51"/>
    <mergeCell ref="A40:A42"/>
    <mergeCell ref="B40:B42"/>
    <mergeCell ref="I49:I51"/>
    <mergeCell ref="J49:J51"/>
    <mergeCell ref="I43:I45"/>
    <mergeCell ref="J43:J45"/>
    <mergeCell ref="A43:A45"/>
    <mergeCell ref="B43:B45"/>
    <mergeCell ref="D43:D45"/>
    <mergeCell ref="G43:G45"/>
    <mergeCell ref="D40:D42"/>
    <mergeCell ref="G40:G42"/>
    <mergeCell ref="I40:I42"/>
    <mergeCell ref="J40:J42"/>
    <mergeCell ref="E40:E42"/>
    <mergeCell ref="E43:E45"/>
    <mergeCell ref="E46:E48"/>
    <mergeCell ref="E49:E51"/>
    <mergeCell ref="H40:H42"/>
    <mergeCell ref="H43:H45"/>
    <mergeCell ref="H46:H48"/>
    <mergeCell ref="H49:H51"/>
    <mergeCell ref="J52:J54"/>
    <mergeCell ref="A46:A48"/>
    <mergeCell ref="B46:B48"/>
    <mergeCell ref="D46:D48"/>
    <mergeCell ref="G46:G48"/>
    <mergeCell ref="I46:I48"/>
    <mergeCell ref="J46:J48"/>
    <mergeCell ref="A52:A54"/>
    <mergeCell ref="B52:B54"/>
    <mergeCell ref="D52:D54"/>
    <mergeCell ref="G52:G54"/>
    <mergeCell ref="I52:I54"/>
    <mergeCell ref="A49:A51"/>
    <mergeCell ref="B49:B51"/>
    <mergeCell ref="D49:D51"/>
    <mergeCell ref="G49:G51"/>
    <mergeCell ref="E52:E54"/>
    <mergeCell ref="H52:H54"/>
    <mergeCell ref="A37:A39"/>
    <mergeCell ref="B37:B39"/>
    <mergeCell ref="D37:D39"/>
    <mergeCell ref="G37:G39"/>
    <mergeCell ref="I37:I39"/>
    <mergeCell ref="J37:J39"/>
    <mergeCell ref="E37:E39"/>
    <mergeCell ref="I31:I33"/>
    <mergeCell ref="J31:J33"/>
    <mergeCell ref="A34:A36"/>
    <mergeCell ref="B34:B36"/>
    <mergeCell ref="D34:D36"/>
    <mergeCell ref="G34:G36"/>
    <mergeCell ref="I34:I36"/>
    <mergeCell ref="A31:A33"/>
    <mergeCell ref="B31:B33"/>
    <mergeCell ref="D31:D33"/>
    <mergeCell ref="G31:G33"/>
    <mergeCell ref="J34:J36"/>
    <mergeCell ref="E31:E33"/>
    <mergeCell ref="E34:E36"/>
    <mergeCell ref="H31:H33"/>
    <mergeCell ref="H34:H36"/>
    <mergeCell ref="H37:H39"/>
    <mergeCell ref="A28:A30"/>
    <mergeCell ref="B28:B30"/>
    <mergeCell ref="D28:D30"/>
    <mergeCell ref="G28:G30"/>
    <mergeCell ref="I28:I30"/>
    <mergeCell ref="J28:J30"/>
    <mergeCell ref="E28:E30"/>
    <mergeCell ref="A25:A27"/>
    <mergeCell ref="B25:B27"/>
    <mergeCell ref="D25:D27"/>
    <mergeCell ref="G25:G27"/>
    <mergeCell ref="I25:I27"/>
    <mergeCell ref="J25:J27"/>
    <mergeCell ref="E25:E27"/>
    <mergeCell ref="H25:H27"/>
    <mergeCell ref="H28:H30"/>
    <mergeCell ref="I19:I21"/>
    <mergeCell ref="J19:J21"/>
    <mergeCell ref="A22:A24"/>
    <mergeCell ref="B22:B24"/>
    <mergeCell ref="D22:D24"/>
    <mergeCell ref="G22:G24"/>
    <mergeCell ref="I22:I24"/>
    <mergeCell ref="A19:A21"/>
    <mergeCell ref="B19:B21"/>
    <mergeCell ref="D19:D21"/>
    <mergeCell ref="G19:G21"/>
    <mergeCell ref="J22:J24"/>
    <mergeCell ref="E19:E21"/>
    <mergeCell ref="E22:E24"/>
    <mergeCell ref="H19:H21"/>
    <mergeCell ref="H22:H24"/>
    <mergeCell ref="A16:A18"/>
    <mergeCell ref="B16:B18"/>
    <mergeCell ref="D16:D18"/>
    <mergeCell ref="G16:G18"/>
    <mergeCell ref="I16:I18"/>
    <mergeCell ref="J16:J18"/>
    <mergeCell ref="E16:E18"/>
    <mergeCell ref="J10:J12"/>
    <mergeCell ref="A13:A15"/>
    <mergeCell ref="B13:B15"/>
    <mergeCell ref="D13:D15"/>
    <mergeCell ref="G13:G15"/>
    <mergeCell ref="I13:I15"/>
    <mergeCell ref="J13:J15"/>
    <mergeCell ref="A10:A12"/>
    <mergeCell ref="B10:B12"/>
    <mergeCell ref="D10:D12"/>
    <mergeCell ref="G10:G12"/>
    <mergeCell ref="I10:I12"/>
    <mergeCell ref="E10:E12"/>
    <mergeCell ref="E13:E15"/>
    <mergeCell ref="H10:H12"/>
    <mergeCell ref="H13:H15"/>
    <mergeCell ref="H16:H18"/>
    <mergeCell ref="A7:A9"/>
    <mergeCell ref="B7:B9"/>
    <mergeCell ref="D7:D9"/>
    <mergeCell ref="G7:G9"/>
    <mergeCell ref="A1:J1"/>
    <mergeCell ref="A2:J2"/>
    <mergeCell ref="A3:J3"/>
    <mergeCell ref="A5:A6"/>
    <mergeCell ref="B5:B6"/>
    <mergeCell ref="I5:I6"/>
    <mergeCell ref="J5:J6"/>
    <mergeCell ref="I7:I9"/>
    <mergeCell ref="J7:J9"/>
    <mergeCell ref="C5:E5"/>
    <mergeCell ref="F5:H5"/>
    <mergeCell ref="E7:E9"/>
    <mergeCell ref="H7:H9"/>
  </mergeCells>
  <conditionalFormatting sqref="E7:E54">
    <cfRule type="cellIs" dxfId="74" priority="28" operator="equal">
      <formula>3</formula>
    </cfRule>
    <cfRule type="cellIs" dxfId="73" priority="29" operator="equal">
      <formula>2</formula>
    </cfRule>
    <cfRule type="cellIs" dxfId="72" priority="30" operator="equal">
      <formula>1</formula>
    </cfRule>
  </conditionalFormatting>
  <conditionalFormatting sqref="H7:H54">
    <cfRule type="cellIs" dxfId="71" priority="22" operator="equal">
      <formula>3</formula>
    </cfRule>
    <cfRule type="cellIs" dxfId="70" priority="23" operator="equal">
      <formula>2</formula>
    </cfRule>
    <cfRule type="cellIs" dxfId="69" priority="24" operator="equal">
      <formula>1</formula>
    </cfRule>
  </conditionalFormatting>
  <conditionalFormatting sqref="K7:K54">
    <cfRule type="cellIs" dxfId="68" priority="13" operator="equal">
      <formula>3</formula>
    </cfRule>
    <cfRule type="cellIs" dxfId="67" priority="14" operator="equal">
      <formula>2</formula>
    </cfRule>
    <cfRule type="cellIs" dxfId="66" priority="15" operator="equal">
      <formula>1</formula>
    </cfRule>
  </conditionalFormatting>
  <conditionalFormatting sqref="L7:L54">
    <cfRule type="cellIs" dxfId="65" priority="1" operator="equal">
      <formula>3</formula>
    </cfRule>
    <cfRule type="cellIs" dxfId="64" priority="2" operator="equal">
      <formula>2</formula>
    </cfRule>
    <cfRule type="cellIs" dxfId="63" priority="3" operator="equal">
      <formula>1</formula>
    </cfRule>
  </conditionalFormatting>
  <pageMargins left="0.39370078740157483" right="0.39370078740157483" top="0.59055118110236227" bottom="0.39370078740157483" header="0.31496062992125984" footer="0.31496062992125984"/>
  <pageSetup paperSize="9" scale="7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4"/>
  <sheetViews>
    <sheetView workbookViewId="0">
      <selection activeCell="E10" sqref="E10:E12"/>
    </sheetView>
  </sheetViews>
  <sheetFormatPr defaultRowHeight="12.75" x14ac:dyDescent="0.2"/>
  <cols>
    <col min="1" max="1" width="5.140625" customWidth="1"/>
    <col min="2" max="2" width="13.5703125" customWidth="1"/>
    <col min="3" max="3" width="21.85546875" customWidth="1"/>
    <col min="4" max="5" width="8" customWidth="1"/>
    <col min="6" max="6" width="22.42578125" customWidth="1"/>
    <col min="7" max="8" width="8" customWidth="1"/>
    <col min="9" max="9" width="8.7109375" customWidth="1"/>
    <col min="10" max="10" width="9.140625" style="11" customWidth="1"/>
    <col min="11" max="11" width="9.140625" hidden="1" customWidth="1"/>
  </cols>
  <sheetData>
    <row r="1" spans="1:12" s="25" customFormat="1" ht="18.75" x14ac:dyDescent="0.2">
      <c r="A1" s="111" t="s">
        <v>3</v>
      </c>
      <c r="B1" s="111"/>
      <c r="C1" s="111"/>
      <c r="D1" s="111"/>
      <c r="E1" s="111"/>
      <c r="F1" s="111"/>
      <c r="G1" s="111"/>
      <c r="H1" s="111"/>
      <c r="I1" s="111"/>
      <c r="J1" s="111"/>
      <c r="K1" s="112"/>
      <c r="L1" s="112"/>
    </row>
    <row r="2" spans="1:12" s="25" customFormat="1" ht="15" x14ac:dyDescent="0.2">
      <c r="A2" s="113" t="s">
        <v>83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2"/>
    </row>
    <row r="3" spans="1:12" s="25" customFormat="1" ht="15" x14ac:dyDescent="0.2">
      <c r="A3" s="113" t="s">
        <v>95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2"/>
    </row>
    <row r="4" spans="1:12" s="25" customFormat="1" ht="15" x14ac:dyDescent="0.2">
      <c r="A4" s="26"/>
      <c r="B4" s="26"/>
      <c r="C4" s="26"/>
      <c r="D4" s="26"/>
      <c r="E4" s="26"/>
      <c r="F4" s="26"/>
      <c r="G4" s="26"/>
      <c r="H4" s="26"/>
      <c r="I4" s="26"/>
      <c r="J4" s="27"/>
    </row>
    <row r="5" spans="1:12" s="19" customFormat="1" ht="18.75" customHeight="1" x14ac:dyDescent="0.2">
      <c r="A5" s="94" t="s">
        <v>67</v>
      </c>
      <c r="B5" s="94" t="s">
        <v>0</v>
      </c>
      <c r="C5" s="97" t="s">
        <v>92</v>
      </c>
      <c r="D5" s="98"/>
      <c r="E5" s="98"/>
      <c r="F5" s="97" t="s">
        <v>93</v>
      </c>
      <c r="G5" s="98"/>
      <c r="H5" s="98"/>
      <c r="I5" s="94" t="s">
        <v>84</v>
      </c>
      <c r="J5" s="95" t="s">
        <v>85</v>
      </c>
      <c r="K5" s="109" t="s">
        <v>82</v>
      </c>
      <c r="L5" s="94" t="s">
        <v>68</v>
      </c>
    </row>
    <row r="6" spans="1:12" s="19" customFormat="1" ht="33.75" customHeight="1" x14ac:dyDescent="0.2">
      <c r="A6" s="94"/>
      <c r="B6" s="94"/>
      <c r="C6" s="22" t="s">
        <v>1</v>
      </c>
      <c r="D6" s="23" t="s">
        <v>4</v>
      </c>
      <c r="E6" s="23" t="s">
        <v>2</v>
      </c>
      <c r="F6" s="22" t="s">
        <v>1</v>
      </c>
      <c r="G6" s="23" t="s">
        <v>4</v>
      </c>
      <c r="H6" s="23" t="s">
        <v>2</v>
      </c>
      <c r="I6" s="94"/>
      <c r="J6" s="95"/>
      <c r="K6" s="110"/>
      <c r="L6" s="94"/>
    </row>
    <row r="7" spans="1:12" s="19" customFormat="1" x14ac:dyDescent="0.2">
      <c r="A7" s="90">
        <v>1</v>
      </c>
      <c r="B7" s="91" t="s">
        <v>10</v>
      </c>
      <c r="C7" s="15" t="s">
        <v>58</v>
      </c>
      <c r="D7" s="92">
        <v>21558</v>
      </c>
      <c r="E7" s="99">
        <f>_xlfn.RANK.AVG(D7,$D$7:$D$54,)</f>
        <v>3</v>
      </c>
      <c r="F7" s="15" t="s">
        <v>58</v>
      </c>
      <c r="G7" s="92">
        <v>10712</v>
      </c>
      <c r="H7" s="99">
        <f>_xlfn.RANK.AVG(G7,$G$7:$G$54,)</f>
        <v>5</v>
      </c>
      <c r="I7" s="92">
        <f>SUM(D7+G7)</f>
        <v>32270</v>
      </c>
      <c r="J7" s="96">
        <f>E7+H7</f>
        <v>8</v>
      </c>
      <c r="K7" s="106">
        <f>J7-I7/MAX(I7:I55)</f>
        <v>7.2271954402854615</v>
      </c>
      <c r="L7" s="99">
        <f>_xlfn.RANK.AVG(K7,$K$7:$K$54,1)</f>
        <v>3</v>
      </c>
    </row>
    <row r="8" spans="1:12" s="19" customFormat="1" x14ac:dyDescent="0.2">
      <c r="A8" s="90"/>
      <c r="B8" s="91"/>
      <c r="C8" s="15" t="s">
        <v>59</v>
      </c>
      <c r="D8" s="92"/>
      <c r="E8" s="100"/>
      <c r="F8" s="15" t="s">
        <v>59</v>
      </c>
      <c r="G8" s="92"/>
      <c r="H8" s="100"/>
      <c r="I8" s="92"/>
      <c r="J8" s="96"/>
      <c r="K8" s="107"/>
      <c r="L8" s="100"/>
    </row>
    <row r="9" spans="1:12" s="19" customFormat="1" x14ac:dyDescent="0.2">
      <c r="A9" s="90"/>
      <c r="B9" s="91"/>
      <c r="C9" s="16" t="s">
        <v>88</v>
      </c>
      <c r="D9" s="92"/>
      <c r="E9" s="101"/>
      <c r="F9" s="16" t="s">
        <v>88</v>
      </c>
      <c r="G9" s="92"/>
      <c r="H9" s="101"/>
      <c r="I9" s="92"/>
      <c r="J9" s="96"/>
      <c r="K9" s="108"/>
      <c r="L9" s="101"/>
    </row>
    <row r="10" spans="1:12" s="19" customFormat="1" ht="12.75" customHeight="1" x14ac:dyDescent="0.2">
      <c r="A10" s="90">
        <f>SUM(A7,1)</f>
        <v>2</v>
      </c>
      <c r="B10" s="91" t="s">
        <v>5</v>
      </c>
      <c r="C10" s="15" t="s">
        <v>55</v>
      </c>
      <c r="D10" s="92">
        <v>23700</v>
      </c>
      <c r="E10" s="99">
        <f t="shared" ref="E10" si="0">_xlfn.RANK.AVG(D10,$D$7:$D$54,)</f>
        <v>2</v>
      </c>
      <c r="F10" s="15" t="s">
        <v>55</v>
      </c>
      <c r="G10" s="92">
        <v>10972</v>
      </c>
      <c r="H10" s="99">
        <f t="shared" ref="H10" si="1">_xlfn.RANK.AVG(G10,$G$7:$G$54,)</f>
        <v>4</v>
      </c>
      <c r="I10" s="92">
        <f>SUM(D10+G10)</f>
        <v>34672</v>
      </c>
      <c r="J10" s="96">
        <f t="shared" ref="J10" si="2">E10+H10</f>
        <v>6</v>
      </c>
      <c r="K10" s="106">
        <f>J10-I10/MAX(I7:I55)</f>
        <v>5.1696721507771155</v>
      </c>
      <c r="L10" s="99">
        <f t="shared" ref="L10" si="3">_xlfn.RANK.AVG(K10,$K$7:$K$54,1)</f>
        <v>2</v>
      </c>
    </row>
    <row r="11" spans="1:12" s="19" customFormat="1" ht="12.75" customHeight="1" x14ac:dyDescent="0.2">
      <c r="A11" s="90"/>
      <c r="B11" s="91"/>
      <c r="C11" s="15" t="s">
        <v>56</v>
      </c>
      <c r="D11" s="92"/>
      <c r="E11" s="100"/>
      <c r="F11" s="15" t="s">
        <v>56</v>
      </c>
      <c r="G11" s="92"/>
      <c r="H11" s="100"/>
      <c r="I11" s="92"/>
      <c r="J11" s="96"/>
      <c r="K11" s="107"/>
      <c r="L11" s="100"/>
    </row>
    <row r="12" spans="1:12" s="19" customFormat="1" ht="12.75" customHeight="1" x14ac:dyDescent="0.2">
      <c r="A12" s="90"/>
      <c r="B12" s="91"/>
      <c r="C12" s="16" t="s">
        <v>57</v>
      </c>
      <c r="D12" s="92"/>
      <c r="E12" s="101"/>
      <c r="F12" s="16" t="s">
        <v>57</v>
      </c>
      <c r="G12" s="92"/>
      <c r="H12" s="101"/>
      <c r="I12" s="92"/>
      <c r="J12" s="96"/>
      <c r="K12" s="108"/>
      <c r="L12" s="101"/>
    </row>
    <row r="13" spans="1:12" s="19" customFormat="1" ht="12.75" customHeight="1" x14ac:dyDescent="0.2">
      <c r="A13" s="90">
        <f>SUM(A10,1)</f>
        <v>3</v>
      </c>
      <c r="B13" s="91" t="s">
        <v>9</v>
      </c>
      <c r="C13" s="15" t="s">
        <v>38</v>
      </c>
      <c r="D13" s="92">
        <v>8812</v>
      </c>
      <c r="E13" s="99">
        <f t="shared" ref="E13" si="4">_xlfn.RANK.AVG(D13,$D$7:$D$54,)</f>
        <v>9</v>
      </c>
      <c r="F13" s="15" t="s">
        <v>38</v>
      </c>
      <c r="G13" s="92">
        <v>0</v>
      </c>
      <c r="H13" s="99">
        <f t="shared" ref="H13" si="5">_xlfn.RANK.AVG(G13,$G$7:$G$54,)</f>
        <v>15.5</v>
      </c>
      <c r="I13" s="92">
        <f>SUM(D13+G13)</f>
        <v>8812</v>
      </c>
      <c r="J13" s="96">
        <f t="shared" ref="J13" si="6">E13+H13</f>
        <v>24.5</v>
      </c>
      <c r="K13" s="106">
        <f>J13-I13/MAX(I7:I55)</f>
        <v>24.288969514093445</v>
      </c>
      <c r="L13" s="99">
        <f t="shared" ref="L13" si="7">_xlfn.RANK.AVG(K13,$K$7:$K$54,1)</f>
        <v>14</v>
      </c>
    </row>
    <row r="14" spans="1:12" s="19" customFormat="1" ht="12.75" customHeight="1" x14ac:dyDescent="0.2">
      <c r="A14" s="90"/>
      <c r="B14" s="91"/>
      <c r="C14" s="15" t="s">
        <v>39</v>
      </c>
      <c r="D14" s="92"/>
      <c r="E14" s="100"/>
      <c r="F14" s="15" t="s">
        <v>86</v>
      </c>
      <c r="G14" s="92"/>
      <c r="H14" s="100"/>
      <c r="I14" s="92"/>
      <c r="J14" s="96"/>
      <c r="K14" s="107"/>
      <c r="L14" s="100"/>
    </row>
    <row r="15" spans="1:12" s="19" customFormat="1" ht="12.75" customHeight="1" x14ac:dyDescent="0.2">
      <c r="A15" s="90"/>
      <c r="B15" s="91"/>
      <c r="C15" s="16" t="s">
        <v>40</v>
      </c>
      <c r="D15" s="92"/>
      <c r="E15" s="101"/>
      <c r="F15" s="16" t="s">
        <v>40</v>
      </c>
      <c r="G15" s="92"/>
      <c r="H15" s="101"/>
      <c r="I15" s="92"/>
      <c r="J15" s="96"/>
      <c r="K15" s="108"/>
      <c r="L15" s="101"/>
    </row>
    <row r="16" spans="1:12" s="19" customFormat="1" ht="12.75" customHeight="1" x14ac:dyDescent="0.2">
      <c r="A16" s="90">
        <f>SUM(A13,1)</f>
        <v>4</v>
      </c>
      <c r="B16" s="91" t="s">
        <v>7</v>
      </c>
      <c r="C16" s="24" t="s">
        <v>49</v>
      </c>
      <c r="D16" s="92">
        <v>6259</v>
      </c>
      <c r="E16" s="99">
        <f t="shared" ref="E16" si="8">_xlfn.RANK.AVG(D16,$D$7:$D$54,)</f>
        <v>11</v>
      </c>
      <c r="F16" s="24" t="s">
        <v>49</v>
      </c>
      <c r="G16" s="92">
        <v>22201</v>
      </c>
      <c r="H16" s="99">
        <f t="shared" ref="H16" si="9">_xlfn.RANK.AVG(G16,$G$7:$G$54,)</f>
        <v>1</v>
      </c>
      <c r="I16" s="92">
        <f>SUM(D16+G16)</f>
        <v>28460</v>
      </c>
      <c r="J16" s="96">
        <f t="shared" ref="J16" si="10">E16+H16</f>
        <v>12</v>
      </c>
      <c r="K16" s="106">
        <f>J16-I16/MAX(I7:I55)</f>
        <v>11.318437627224178</v>
      </c>
      <c r="L16" s="99">
        <f t="shared" ref="L16" si="11">_xlfn.RANK.AVG(K16,$K$7:$K$54,1)</f>
        <v>5</v>
      </c>
    </row>
    <row r="17" spans="1:12" s="19" customFormat="1" ht="12.75" customHeight="1" x14ac:dyDescent="0.2">
      <c r="A17" s="90"/>
      <c r="B17" s="91"/>
      <c r="C17" s="15" t="s">
        <v>89</v>
      </c>
      <c r="D17" s="92"/>
      <c r="E17" s="100"/>
      <c r="F17" s="15" t="s">
        <v>89</v>
      </c>
      <c r="G17" s="92"/>
      <c r="H17" s="100"/>
      <c r="I17" s="92"/>
      <c r="J17" s="96"/>
      <c r="K17" s="107"/>
      <c r="L17" s="100"/>
    </row>
    <row r="18" spans="1:12" s="19" customFormat="1" ht="12.75" customHeight="1" x14ac:dyDescent="0.2">
      <c r="A18" s="90"/>
      <c r="B18" s="91"/>
      <c r="C18" s="16" t="s">
        <v>90</v>
      </c>
      <c r="D18" s="92"/>
      <c r="E18" s="101"/>
      <c r="F18" s="16" t="s">
        <v>90</v>
      </c>
      <c r="G18" s="92"/>
      <c r="H18" s="101"/>
      <c r="I18" s="92"/>
      <c r="J18" s="96"/>
      <c r="K18" s="108"/>
      <c r="L18" s="101"/>
    </row>
    <row r="19" spans="1:12" s="19" customFormat="1" ht="12.75" customHeight="1" x14ac:dyDescent="0.2">
      <c r="A19" s="90">
        <f>SUM(A16,1)</f>
        <v>5</v>
      </c>
      <c r="B19" s="91" t="s">
        <v>11</v>
      </c>
      <c r="C19" s="15" t="s">
        <v>35</v>
      </c>
      <c r="D19" s="92">
        <v>8505</v>
      </c>
      <c r="E19" s="99">
        <f t="shared" ref="E19" si="12">_xlfn.RANK.AVG(D19,$D$7:$D$54,)</f>
        <v>10</v>
      </c>
      <c r="F19" s="15" t="s">
        <v>35</v>
      </c>
      <c r="G19" s="92">
        <v>4599</v>
      </c>
      <c r="H19" s="99">
        <f t="shared" ref="H19" si="13">_xlfn.RANK.AVG(G19,$G$7:$G$54,)</f>
        <v>10</v>
      </c>
      <c r="I19" s="92">
        <f>SUM(D19+G19)</f>
        <v>13104</v>
      </c>
      <c r="J19" s="96">
        <f t="shared" ref="J19" si="14">E19+H19</f>
        <v>20</v>
      </c>
      <c r="K19" s="106">
        <f>J19-I19/MAX(I7:I55)</f>
        <v>19.686184352324162</v>
      </c>
      <c r="L19" s="99">
        <f t="shared" ref="L19" si="15">_xlfn.RANK.AVG(K19,$K$7:$K$54,1)</f>
        <v>11</v>
      </c>
    </row>
    <row r="20" spans="1:12" s="19" customFormat="1" ht="12.75" customHeight="1" x14ac:dyDescent="0.2">
      <c r="A20" s="90"/>
      <c r="B20" s="91"/>
      <c r="C20" s="15" t="s">
        <v>36</v>
      </c>
      <c r="D20" s="92"/>
      <c r="E20" s="100"/>
      <c r="F20" s="15" t="s">
        <v>36</v>
      </c>
      <c r="G20" s="92"/>
      <c r="H20" s="100"/>
      <c r="I20" s="92"/>
      <c r="J20" s="96"/>
      <c r="K20" s="107"/>
      <c r="L20" s="100"/>
    </row>
    <row r="21" spans="1:12" s="19" customFormat="1" ht="12.75" customHeight="1" x14ac:dyDescent="0.2">
      <c r="A21" s="90"/>
      <c r="B21" s="91"/>
      <c r="C21" s="16" t="s">
        <v>91</v>
      </c>
      <c r="D21" s="92"/>
      <c r="E21" s="101"/>
      <c r="F21" s="16" t="s">
        <v>37</v>
      </c>
      <c r="G21" s="92"/>
      <c r="H21" s="101"/>
      <c r="I21" s="92"/>
      <c r="J21" s="96"/>
      <c r="K21" s="108"/>
      <c r="L21" s="101"/>
    </row>
    <row r="22" spans="1:12" s="19" customFormat="1" ht="12.75" customHeight="1" x14ac:dyDescent="0.2">
      <c r="A22" s="90">
        <f>SUM(A19,1)</f>
        <v>6</v>
      </c>
      <c r="B22" s="91" t="s">
        <v>14</v>
      </c>
      <c r="C22" s="15" t="s">
        <v>24</v>
      </c>
      <c r="D22" s="92">
        <v>4027</v>
      </c>
      <c r="E22" s="99">
        <f t="shared" ref="E22" si="16">_xlfn.RANK.AVG(D22,$D$7:$D$54,)</f>
        <v>13</v>
      </c>
      <c r="F22" s="15" t="s">
        <v>24</v>
      </c>
      <c r="G22" s="92">
        <v>8164</v>
      </c>
      <c r="H22" s="99">
        <f t="shared" ref="H22" si="17">_xlfn.RANK.AVG(G22,$G$7:$G$54,)</f>
        <v>6</v>
      </c>
      <c r="I22" s="92">
        <f>SUM(D22+G22)</f>
        <v>12191</v>
      </c>
      <c r="J22" s="96">
        <f t="shared" ref="J22" si="18">E22+H22</f>
        <v>19</v>
      </c>
      <c r="K22" s="106">
        <f>J22-I22/MAX(I7:I55)</f>
        <v>18.708048949876666</v>
      </c>
      <c r="L22" s="99">
        <f t="shared" ref="L22" si="19">_xlfn.RANK.AVG(K22,$K$7:$K$54,1)</f>
        <v>10</v>
      </c>
    </row>
    <row r="23" spans="1:12" s="19" customFormat="1" ht="12.75" customHeight="1" x14ac:dyDescent="0.2">
      <c r="A23" s="90"/>
      <c r="B23" s="91"/>
      <c r="C23" s="15" t="s">
        <v>25</v>
      </c>
      <c r="D23" s="92"/>
      <c r="E23" s="100"/>
      <c r="F23" s="16" t="s">
        <v>25</v>
      </c>
      <c r="G23" s="92"/>
      <c r="H23" s="100"/>
      <c r="I23" s="92"/>
      <c r="J23" s="96"/>
      <c r="K23" s="107"/>
      <c r="L23" s="100"/>
    </row>
    <row r="24" spans="1:12" s="19" customFormat="1" ht="12.75" customHeight="1" x14ac:dyDescent="0.2">
      <c r="A24" s="90"/>
      <c r="B24" s="91"/>
      <c r="C24" s="16" t="s">
        <v>23</v>
      </c>
      <c r="D24" s="92"/>
      <c r="E24" s="101"/>
      <c r="F24" s="15" t="s">
        <v>23</v>
      </c>
      <c r="G24" s="92"/>
      <c r="H24" s="101"/>
      <c r="I24" s="92"/>
      <c r="J24" s="96"/>
      <c r="K24" s="108"/>
      <c r="L24" s="101"/>
    </row>
    <row r="25" spans="1:12" s="19" customFormat="1" ht="12.75" customHeight="1" x14ac:dyDescent="0.2">
      <c r="A25" s="90">
        <f>SUM(A22,1)</f>
        <v>7</v>
      </c>
      <c r="B25" s="105" t="s">
        <v>15</v>
      </c>
      <c r="C25" s="15" t="s">
        <v>41</v>
      </c>
      <c r="D25" s="92">
        <v>9515</v>
      </c>
      <c r="E25" s="99">
        <f t="shared" ref="E25" si="20">_xlfn.RANK.AVG(D25,$D$7:$D$54,)</f>
        <v>8</v>
      </c>
      <c r="F25" s="15" t="s">
        <v>41</v>
      </c>
      <c r="G25" s="92">
        <v>19053</v>
      </c>
      <c r="H25" s="99">
        <f t="shared" ref="H25" si="21">_xlfn.RANK.AVG(G25,$G$7:$G$54,)</f>
        <v>2</v>
      </c>
      <c r="I25" s="92">
        <f>SUM(D25+G25)</f>
        <v>28568</v>
      </c>
      <c r="J25" s="96">
        <f t="shared" ref="J25" si="22">E25+H25</f>
        <v>10</v>
      </c>
      <c r="K25" s="106">
        <f>J25-I25/MAX(I7:I55)</f>
        <v>9.3158512345235529</v>
      </c>
      <c r="L25" s="99">
        <f t="shared" ref="L25" si="23">_xlfn.RANK.AVG(K25,$K$7:$K$54,1)</f>
        <v>4</v>
      </c>
    </row>
    <row r="26" spans="1:12" s="19" customFormat="1" ht="12.75" customHeight="1" x14ac:dyDescent="0.2">
      <c r="A26" s="90"/>
      <c r="B26" s="105"/>
      <c r="C26" s="15" t="s">
        <v>42</v>
      </c>
      <c r="D26" s="92"/>
      <c r="E26" s="100"/>
      <c r="F26" s="15" t="s">
        <v>42</v>
      </c>
      <c r="G26" s="92"/>
      <c r="H26" s="100"/>
      <c r="I26" s="92"/>
      <c r="J26" s="96"/>
      <c r="K26" s="107"/>
      <c r="L26" s="100"/>
    </row>
    <row r="27" spans="1:12" s="19" customFormat="1" ht="12.75" customHeight="1" x14ac:dyDescent="0.2">
      <c r="A27" s="90"/>
      <c r="B27" s="105"/>
      <c r="C27" s="17" t="s">
        <v>77</v>
      </c>
      <c r="D27" s="92"/>
      <c r="E27" s="101"/>
      <c r="F27" s="17" t="s">
        <v>77</v>
      </c>
      <c r="G27" s="92"/>
      <c r="H27" s="101"/>
      <c r="I27" s="92"/>
      <c r="J27" s="96"/>
      <c r="K27" s="108"/>
      <c r="L27" s="101"/>
    </row>
    <row r="28" spans="1:12" s="19" customFormat="1" ht="12.75" customHeight="1" x14ac:dyDescent="0.2">
      <c r="A28" s="90">
        <f>SUM(A25,1)</f>
        <v>8</v>
      </c>
      <c r="B28" s="102" t="s">
        <v>16</v>
      </c>
      <c r="C28" s="15" t="s">
        <v>43</v>
      </c>
      <c r="D28" s="92">
        <v>3860</v>
      </c>
      <c r="E28" s="99">
        <f t="shared" ref="E28" si="24">_xlfn.RANK.AVG(D28,$D$7:$D$54,)</f>
        <v>14</v>
      </c>
      <c r="F28" s="15" t="s">
        <v>43</v>
      </c>
      <c r="G28" s="92">
        <v>6169</v>
      </c>
      <c r="H28" s="99">
        <f t="shared" ref="H28" si="25">_xlfn.RANK.AVG(G28,$G$7:$G$54,)</f>
        <v>8</v>
      </c>
      <c r="I28" s="92">
        <f>SUM(D28+G28)</f>
        <v>10029</v>
      </c>
      <c r="J28" s="96">
        <f t="shared" ref="J28" si="26">E28+H28</f>
        <v>22</v>
      </c>
      <c r="K28" s="106">
        <f>J28-I28/MAX(I7:I55)</f>
        <v>21.759824700050292</v>
      </c>
      <c r="L28" s="99">
        <f t="shared" ref="L28" si="27">_xlfn.RANK.AVG(K28,$K$7:$K$54,1)</f>
        <v>12</v>
      </c>
    </row>
    <row r="29" spans="1:12" s="19" customFormat="1" ht="12.75" customHeight="1" x14ac:dyDescent="0.2">
      <c r="A29" s="90"/>
      <c r="B29" s="103"/>
      <c r="C29" s="18" t="s">
        <v>44</v>
      </c>
      <c r="D29" s="92"/>
      <c r="E29" s="100"/>
      <c r="F29" s="15" t="s">
        <v>44</v>
      </c>
      <c r="G29" s="92"/>
      <c r="H29" s="100"/>
      <c r="I29" s="92"/>
      <c r="J29" s="96"/>
      <c r="K29" s="107"/>
      <c r="L29" s="100"/>
    </row>
    <row r="30" spans="1:12" s="19" customFormat="1" ht="12.75" customHeight="1" x14ac:dyDescent="0.2">
      <c r="A30" s="90"/>
      <c r="B30" s="104"/>
      <c r="C30" s="28" t="s">
        <v>45</v>
      </c>
      <c r="D30" s="92"/>
      <c r="E30" s="101"/>
      <c r="F30" s="18" t="s">
        <v>45</v>
      </c>
      <c r="G30" s="92"/>
      <c r="H30" s="101"/>
      <c r="I30" s="92"/>
      <c r="J30" s="96"/>
      <c r="K30" s="108"/>
      <c r="L30" s="101"/>
    </row>
    <row r="31" spans="1:12" s="19" customFormat="1" ht="12.75" customHeight="1" x14ac:dyDescent="0.2">
      <c r="A31" s="90">
        <f>SUM(A28,1)</f>
        <v>9</v>
      </c>
      <c r="B31" s="105" t="s">
        <v>94</v>
      </c>
      <c r="C31" s="13" t="s">
        <v>29</v>
      </c>
      <c r="D31" s="92">
        <v>12419</v>
      </c>
      <c r="E31" s="99">
        <f t="shared" ref="E31" si="28">_xlfn.RANK.AVG(D31,$D$7:$D$54,)</f>
        <v>7</v>
      </c>
      <c r="F31" s="13" t="s">
        <v>29</v>
      </c>
      <c r="G31" s="92">
        <v>4036</v>
      </c>
      <c r="H31" s="99">
        <f t="shared" ref="H31" si="29">_xlfn.RANK.AVG(G31,$G$7:$G$54,)</f>
        <v>12</v>
      </c>
      <c r="I31" s="92">
        <f>SUM(D31+G31)</f>
        <v>16455</v>
      </c>
      <c r="J31" s="96">
        <f t="shared" ref="J31" si="30">E31+H31</f>
        <v>19</v>
      </c>
      <c r="K31" s="106">
        <f>J31-I31/MAX(I7:I54)</f>
        <v>18.605934334363102</v>
      </c>
      <c r="L31" s="99">
        <f t="shared" ref="L31" si="31">_xlfn.RANK.AVG(K31,$K$7:$K$54,1)</f>
        <v>8</v>
      </c>
    </row>
    <row r="32" spans="1:12" s="19" customFormat="1" ht="12.75" customHeight="1" x14ac:dyDescent="0.2">
      <c r="A32" s="90"/>
      <c r="B32" s="105"/>
      <c r="C32" s="13" t="s">
        <v>30</v>
      </c>
      <c r="D32" s="92"/>
      <c r="E32" s="100"/>
      <c r="F32" s="13" t="s">
        <v>30</v>
      </c>
      <c r="G32" s="92"/>
      <c r="H32" s="100"/>
      <c r="I32" s="92"/>
      <c r="J32" s="96"/>
      <c r="K32" s="107"/>
      <c r="L32" s="100"/>
    </row>
    <row r="33" spans="1:12" s="19" customFormat="1" ht="12.75" customHeight="1" x14ac:dyDescent="0.2">
      <c r="A33" s="90"/>
      <c r="B33" s="105"/>
      <c r="C33" s="14" t="s">
        <v>31</v>
      </c>
      <c r="D33" s="92"/>
      <c r="E33" s="101"/>
      <c r="F33" s="14" t="s">
        <v>31</v>
      </c>
      <c r="G33" s="92"/>
      <c r="H33" s="101"/>
      <c r="I33" s="92"/>
      <c r="J33" s="96"/>
      <c r="K33" s="108"/>
      <c r="L33" s="101"/>
    </row>
    <row r="34" spans="1:12" s="19" customFormat="1" ht="12.75" customHeight="1" x14ac:dyDescent="0.2">
      <c r="A34" s="90">
        <f>SUM(A31,1)</f>
        <v>10</v>
      </c>
      <c r="B34" s="105" t="s">
        <v>12</v>
      </c>
      <c r="C34" s="13" t="s">
        <v>20</v>
      </c>
      <c r="D34" s="92">
        <v>2066</v>
      </c>
      <c r="E34" s="99">
        <f t="shared" ref="E34" si="32">_xlfn.RANK.AVG(D34,$D$7:$D$54,)</f>
        <v>16</v>
      </c>
      <c r="F34" s="13" t="s">
        <v>20</v>
      </c>
      <c r="G34" s="92">
        <v>7402</v>
      </c>
      <c r="H34" s="99">
        <f t="shared" ref="H34" si="33">_xlfn.RANK.AVG(G34,$G$7:$G$54,)</f>
        <v>7</v>
      </c>
      <c r="I34" s="92">
        <f>SUM(D34+G34)</f>
        <v>9468</v>
      </c>
      <c r="J34" s="96">
        <f t="shared" ref="J34" si="34">E34+H34</f>
        <v>23</v>
      </c>
      <c r="K34" s="106">
        <f>J34-I34/MAX(I7:I54)</f>
        <v>22.773259573245205</v>
      </c>
      <c r="L34" s="99">
        <f t="shared" ref="L34" si="35">_xlfn.RANK.AVG(K34,$K$7:$K$54,1)</f>
        <v>13</v>
      </c>
    </row>
    <row r="35" spans="1:12" s="19" customFormat="1" ht="12.75" customHeight="1" x14ac:dyDescent="0.2">
      <c r="A35" s="90"/>
      <c r="B35" s="105"/>
      <c r="C35" s="13" t="s">
        <v>21</v>
      </c>
      <c r="D35" s="92"/>
      <c r="E35" s="100"/>
      <c r="F35" s="13" t="s">
        <v>21</v>
      </c>
      <c r="G35" s="92"/>
      <c r="H35" s="100"/>
      <c r="I35" s="92"/>
      <c r="J35" s="96"/>
      <c r="K35" s="107"/>
      <c r="L35" s="100"/>
    </row>
    <row r="36" spans="1:12" s="19" customFormat="1" ht="12.75" customHeight="1" x14ac:dyDescent="0.2">
      <c r="A36" s="90"/>
      <c r="B36" s="105"/>
      <c r="C36" s="14" t="s">
        <v>22</v>
      </c>
      <c r="D36" s="92"/>
      <c r="E36" s="101"/>
      <c r="F36" s="14" t="s">
        <v>22</v>
      </c>
      <c r="G36" s="92"/>
      <c r="H36" s="101"/>
      <c r="I36" s="92"/>
      <c r="J36" s="96"/>
      <c r="K36" s="108"/>
      <c r="L36" s="101"/>
    </row>
    <row r="37" spans="1:12" s="19" customFormat="1" ht="12.75" customHeight="1" x14ac:dyDescent="0.2">
      <c r="A37" s="90">
        <f>SUM(A34,1)</f>
        <v>11</v>
      </c>
      <c r="B37" s="105" t="s">
        <v>13</v>
      </c>
      <c r="C37" s="13" t="s">
        <v>61</v>
      </c>
      <c r="D37" s="92">
        <v>26681</v>
      </c>
      <c r="E37" s="99">
        <f t="shared" ref="E37" si="36">_xlfn.RANK.AVG(D37,$D$7:$D$54,)</f>
        <v>1</v>
      </c>
      <c r="F37" s="13" t="s">
        <v>61</v>
      </c>
      <c r="G37" s="92">
        <v>15076</v>
      </c>
      <c r="H37" s="99">
        <f t="shared" ref="H37" si="37">_xlfn.RANK.AVG(G37,$G$7:$G$54,)</f>
        <v>3</v>
      </c>
      <c r="I37" s="92">
        <f>SUM(D37+G37)</f>
        <v>41757</v>
      </c>
      <c r="J37" s="96">
        <f t="shared" ref="J37" si="38">E37+H37</f>
        <v>4</v>
      </c>
      <c r="K37" s="106">
        <f>J37-I37/MAX(I7:I54)</f>
        <v>3</v>
      </c>
      <c r="L37" s="99">
        <f t="shared" ref="L37" si="39">_xlfn.RANK.AVG(K37,$K$7:$K$54,1)</f>
        <v>1</v>
      </c>
    </row>
    <row r="38" spans="1:12" s="19" customFormat="1" ht="12.75" customHeight="1" x14ac:dyDescent="0.2">
      <c r="A38" s="90"/>
      <c r="B38" s="105"/>
      <c r="C38" s="13" t="s">
        <v>62</v>
      </c>
      <c r="D38" s="92"/>
      <c r="E38" s="100"/>
      <c r="F38" s="13" t="s">
        <v>62</v>
      </c>
      <c r="G38" s="92"/>
      <c r="H38" s="100"/>
      <c r="I38" s="92"/>
      <c r="J38" s="96"/>
      <c r="K38" s="107"/>
      <c r="L38" s="100"/>
    </row>
    <row r="39" spans="1:12" s="19" customFormat="1" ht="12.75" customHeight="1" x14ac:dyDescent="0.2">
      <c r="A39" s="90"/>
      <c r="B39" s="105"/>
      <c r="C39" s="14" t="s">
        <v>63</v>
      </c>
      <c r="D39" s="92"/>
      <c r="E39" s="101"/>
      <c r="F39" s="14" t="s">
        <v>63</v>
      </c>
      <c r="G39" s="92"/>
      <c r="H39" s="101"/>
      <c r="I39" s="92"/>
      <c r="J39" s="96"/>
      <c r="K39" s="108"/>
      <c r="L39" s="101"/>
    </row>
    <row r="40" spans="1:12" s="19" customFormat="1" ht="12.75" customHeight="1" x14ac:dyDescent="0.2">
      <c r="A40" s="90">
        <f>SUM(A37,1)</f>
        <v>12</v>
      </c>
      <c r="B40" s="105" t="s">
        <v>17</v>
      </c>
      <c r="C40" s="13" t="s">
        <v>26</v>
      </c>
      <c r="D40" s="92">
        <v>4195</v>
      </c>
      <c r="E40" s="99">
        <f t="shared" ref="E40" si="40">_xlfn.RANK.AVG(D40,$D$7:$D$54,)</f>
        <v>12</v>
      </c>
      <c r="F40" s="13" t="s">
        <v>26</v>
      </c>
      <c r="G40" s="92">
        <v>0</v>
      </c>
      <c r="H40" s="99">
        <f t="shared" ref="H40" si="41">_xlfn.RANK.AVG(G40,$G$7:$G$54,)</f>
        <v>15.5</v>
      </c>
      <c r="I40" s="92">
        <f>SUM(D40+G40)</f>
        <v>4195</v>
      </c>
      <c r="J40" s="96">
        <f t="shared" ref="J40" si="42">E40+H40</f>
        <v>27.5</v>
      </c>
      <c r="K40" s="106">
        <f>J40-I40/MAX(I7:I54)</f>
        <v>27.399537802045167</v>
      </c>
      <c r="L40" s="99">
        <f t="shared" ref="L40" si="43">_xlfn.RANK.AVG(K40,$K$7:$K$54,1)</f>
        <v>16</v>
      </c>
    </row>
    <row r="41" spans="1:12" s="19" customFormat="1" ht="12.75" customHeight="1" x14ac:dyDescent="0.2">
      <c r="A41" s="90"/>
      <c r="B41" s="105"/>
      <c r="C41" s="13" t="s">
        <v>27</v>
      </c>
      <c r="D41" s="92"/>
      <c r="E41" s="100"/>
      <c r="F41" s="13" t="s">
        <v>27</v>
      </c>
      <c r="G41" s="92"/>
      <c r="H41" s="100"/>
      <c r="I41" s="92"/>
      <c r="J41" s="96"/>
      <c r="K41" s="107"/>
      <c r="L41" s="100"/>
    </row>
    <row r="42" spans="1:12" s="19" customFormat="1" ht="12.75" customHeight="1" x14ac:dyDescent="0.2">
      <c r="A42" s="90"/>
      <c r="B42" s="105"/>
      <c r="C42" s="14" t="s">
        <v>28</v>
      </c>
      <c r="D42" s="92"/>
      <c r="E42" s="101"/>
      <c r="F42" s="14" t="s">
        <v>28</v>
      </c>
      <c r="G42" s="92"/>
      <c r="H42" s="101"/>
      <c r="I42" s="92"/>
      <c r="J42" s="96"/>
      <c r="K42" s="108"/>
      <c r="L42" s="101"/>
    </row>
    <row r="43" spans="1:12" s="19" customFormat="1" ht="12.75" customHeight="1" x14ac:dyDescent="0.2">
      <c r="A43" s="90">
        <f>SUM(A40,1)</f>
        <v>13</v>
      </c>
      <c r="B43" s="105" t="s">
        <v>6</v>
      </c>
      <c r="C43" s="13" t="s">
        <v>52</v>
      </c>
      <c r="D43" s="92">
        <v>3135</v>
      </c>
      <c r="E43" s="96">
        <f t="shared" ref="E43" si="44">_xlfn.RANK.AVG(D43,$D$7:$D$54,)</f>
        <v>15</v>
      </c>
      <c r="F43" s="13" t="s">
        <v>52</v>
      </c>
      <c r="G43" s="92">
        <v>4149</v>
      </c>
      <c r="H43" s="99">
        <f t="shared" ref="H43" si="45">_xlfn.RANK.AVG(G43,$G$7:$G$54,)</f>
        <v>11</v>
      </c>
      <c r="I43" s="92">
        <f>SUM(D43+G43)</f>
        <v>7284</v>
      </c>
      <c r="J43" s="96">
        <f t="shared" ref="J43" si="46">E43+H43</f>
        <v>26</v>
      </c>
      <c r="K43" s="106">
        <f>J43-I43/MAX(I7:I54)</f>
        <v>25.825562181191177</v>
      </c>
      <c r="L43" s="99">
        <f>_xlfn.RANK.AVG(K43,$K$7:$K$54,1)</f>
        <v>15</v>
      </c>
    </row>
    <row r="44" spans="1:12" s="19" customFormat="1" ht="12.75" customHeight="1" x14ac:dyDescent="0.2">
      <c r="A44" s="90"/>
      <c r="B44" s="105"/>
      <c r="C44" s="13" t="s">
        <v>53</v>
      </c>
      <c r="D44" s="92"/>
      <c r="E44" s="96"/>
      <c r="F44" s="13" t="s">
        <v>53</v>
      </c>
      <c r="G44" s="92"/>
      <c r="H44" s="100"/>
      <c r="I44" s="92"/>
      <c r="J44" s="96"/>
      <c r="K44" s="107"/>
      <c r="L44" s="100"/>
    </row>
    <row r="45" spans="1:12" s="19" customFormat="1" ht="12.75" customHeight="1" x14ac:dyDescent="0.2">
      <c r="A45" s="90"/>
      <c r="B45" s="105"/>
      <c r="C45" s="14" t="s">
        <v>54</v>
      </c>
      <c r="D45" s="92"/>
      <c r="E45" s="96"/>
      <c r="F45" s="14" t="s">
        <v>54</v>
      </c>
      <c r="G45" s="92"/>
      <c r="H45" s="101"/>
      <c r="I45" s="92"/>
      <c r="J45" s="96"/>
      <c r="K45" s="108"/>
      <c r="L45" s="101"/>
    </row>
    <row r="46" spans="1:12" s="19" customFormat="1" ht="12.75" customHeight="1" x14ac:dyDescent="0.2">
      <c r="A46" s="90">
        <f t="shared" ref="A46" si="47">SUM(A43,1)</f>
        <v>14</v>
      </c>
      <c r="B46" s="105" t="s">
        <v>18</v>
      </c>
      <c r="C46" s="13" t="s">
        <v>32</v>
      </c>
      <c r="D46" s="92">
        <v>12581</v>
      </c>
      <c r="E46" s="99">
        <f t="shared" ref="E46" si="48">_xlfn.RANK.AVG(D46,$D$7:$D$54,)</f>
        <v>6</v>
      </c>
      <c r="F46" s="13" t="s">
        <v>32</v>
      </c>
      <c r="G46" s="92">
        <v>1812</v>
      </c>
      <c r="H46" s="99">
        <f t="shared" ref="H46" si="49">_xlfn.RANK.AVG(G46,$G$7:$G$54,)</f>
        <v>13</v>
      </c>
      <c r="I46" s="92">
        <f>SUM(D46+G46)</f>
        <v>14393</v>
      </c>
      <c r="J46" s="96">
        <f t="shared" ref="J46" si="50">E46+H46</f>
        <v>19</v>
      </c>
      <c r="K46" s="106">
        <f>J46-I46/MAX(I7:I54)</f>
        <v>18.655315276480589</v>
      </c>
      <c r="L46" s="99">
        <f t="shared" ref="L46" si="51">_xlfn.RANK.AVG(K46,$K$7:$K$54,1)</f>
        <v>9</v>
      </c>
    </row>
    <row r="47" spans="1:12" s="19" customFormat="1" ht="12.75" customHeight="1" x14ac:dyDescent="0.2">
      <c r="A47" s="90"/>
      <c r="B47" s="105"/>
      <c r="C47" s="13" t="s">
        <v>33</v>
      </c>
      <c r="D47" s="92"/>
      <c r="E47" s="100"/>
      <c r="F47" s="13" t="s">
        <v>33</v>
      </c>
      <c r="G47" s="92"/>
      <c r="H47" s="100"/>
      <c r="I47" s="92"/>
      <c r="J47" s="96"/>
      <c r="K47" s="107"/>
      <c r="L47" s="100"/>
    </row>
    <row r="48" spans="1:12" s="19" customFormat="1" ht="12.75" customHeight="1" x14ac:dyDescent="0.2">
      <c r="A48" s="90"/>
      <c r="B48" s="105"/>
      <c r="C48" s="14" t="s">
        <v>34</v>
      </c>
      <c r="D48" s="92"/>
      <c r="E48" s="101"/>
      <c r="F48" s="14" t="s">
        <v>87</v>
      </c>
      <c r="G48" s="92"/>
      <c r="H48" s="101"/>
      <c r="I48" s="92"/>
      <c r="J48" s="96"/>
      <c r="K48" s="108"/>
      <c r="L48" s="101"/>
    </row>
    <row r="49" spans="1:12" s="19" customFormat="1" ht="12.75" customHeight="1" x14ac:dyDescent="0.2">
      <c r="A49" s="90">
        <f t="shared" ref="A49" si="52">SUM(A46,1)</f>
        <v>15</v>
      </c>
      <c r="B49" s="105" t="s">
        <v>19</v>
      </c>
      <c r="C49" s="13" t="s">
        <v>64</v>
      </c>
      <c r="D49" s="92">
        <v>13729</v>
      </c>
      <c r="E49" s="99">
        <f t="shared" ref="E49" si="53">_xlfn.RANK.AVG(D49,$D$7:$D$54,)</f>
        <v>4</v>
      </c>
      <c r="F49" s="13" t="s">
        <v>64</v>
      </c>
      <c r="G49" s="92">
        <v>1724</v>
      </c>
      <c r="H49" s="99">
        <f t="shared" ref="H49" si="54">_xlfn.RANK.AVG(G49,$G$7:$G$54,)</f>
        <v>14</v>
      </c>
      <c r="I49" s="92">
        <f>SUM(D49+G49)</f>
        <v>15453</v>
      </c>
      <c r="J49" s="96">
        <f t="shared" ref="J49" si="55">E49+H49</f>
        <v>18</v>
      </c>
      <c r="K49" s="106">
        <f>J49-I49/MAX(I7:I54)</f>
        <v>17.629930311085566</v>
      </c>
      <c r="L49" s="99">
        <f t="shared" ref="L49" si="56">_xlfn.RANK.AVG(K49,$K$7:$K$54,1)</f>
        <v>7</v>
      </c>
    </row>
    <row r="50" spans="1:12" s="19" customFormat="1" ht="12.75" customHeight="1" x14ac:dyDescent="0.2">
      <c r="A50" s="90"/>
      <c r="B50" s="105"/>
      <c r="C50" s="13" t="s">
        <v>65</v>
      </c>
      <c r="D50" s="92"/>
      <c r="E50" s="100"/>
      <c r="F50" s="13" t="s">
        <v>65</v>
      </c>
      <c r="G50" s="92"/>
      <c r="H50" s="100"/>
      <c r="I50" s="92"/>
      <c r="J50" s="96"/>
      <c r="K50" s="107"/>
      <c r="L50" s="100"/>
    </row>
    <row r="51" spans="1:12" s="19" customFormat="1" ht="12.75" customHeight="1" x14ac:dyDescent="0.2">
      <c r="A51" s="90"/>
      <c r="B51" s="105"/>
      <c r="C51" s="14" t="s">
        <v>66</v>
      </c>
      <c r="D51" s="92"/>
      <c r="E51" s="101"/>
      <c r="F51" s="14" t="s">
        <v>66</v>
      </c>
      <c r="G51" s="92"/>
      <c r="H51" s="101"/>
      <c r="I51" s="92"/>
      <c r="J51" s="96"/>
      <c r="K51" s="108"/>
      <c r="L51" s="101"/>
    </row>
    <row r="52" spans="1:12" s="19" customFormat="1" ht="12.75" customHeight="1" x14ac:dyDescent="0.2">
      <c r="A52" s="90">
        <f t="shared" ref="A52" si="57">SUM(A49,1)</f>
        <v>16</v>
      </c>
      <c r="B52" s="105" t="s">
        <v>78</v>
      </c>
      <c r="C52" s="13" t="s">
        <v>79</v>
      </c>
      <c r="D52" s="92">
        <v>13648</v>
      </c>
      <c r="E52" s="99">
        <f>_xlfn.RANK.AVG(D52,$D$7:$D$54,)</f>
        <v>5</v>
      </c>
      <c r="F52" s="13" t="s">
        <v>79</v>
      </c>
      <c r="G52" s="92">
        <v>4869</v>
      </c>
      <c r="H52" s="99">
        <f t="shared" ref="H52" si="58">_xlfn.RANK.AVG(G52,$G$7:$G$54,)</f>
        <v>9</v>
      </c>
      <c r="I52" s="92">
        <f>SUM(D52+G52)</f>
        <v>18517</v>
      </c>
      <c r="J52" s="96">
        <f t="shared" ref="J52" si="59">E52+H52</f>
        <v>14</v>
      </c>
      <c r="K52" s="106">
        <f>J52-I52/MAX(I7:I54)</f>
        <v>13.556553392245611</v>
      </c>
      <c r="L52" s="99">
        <f t="shared" ref="L52" si="60">_xlfn.RANK.AVG(K52,$K$7:$K$54,1)</f>
        <v>6</v>
      </c>
    </row>
    <row r="53" spans="1:12" s="19" customFormat="1" ht="12.75" customHeight="1" x14ac:dyDescent="0.2">
      <c r="A53" s="90"/>
      <c r="B53" s="105"/>
      <c r="C53" s="13" t="s">
        <v>80</v>
      </c>
      <c r="D53" s="92"/>
      <c r="E53" s="100"/>
      <c r="F53" s="13" t="s">
        <v>80</v>
      </c>
      <c r="G53" s="92"/>
      <c r="H53" s="100"/>
      <c r="I53" s="92"/>
      <c r="J53" s="96"/>
      <c r="K53" s="107"/>
      <c r="L53" s="100"/>
    </row>
    <row r="54" spans="1:12" s="19" customFormat="1" ht="12.75" customHeight="1" x14ac:dyDescent="0.2">
      <c r="A54" s="90"/>
      <c r="B54" s="105"/>
      <c r="C54" s="14" t="s">
        <v>81</v>
      </c>
      <c r="D54" s="92"/>
      <c r="E54" s="101"/>
      <c r="F54" s="14" t="s">
        <v>81</v>
      </c>
      <c r="G54" s="92"/>
      <c r="H54" s="101"/>
      <c r="I54" s="92"/>
      <c r="J54" s="96"/>
      <c r="K54" s="108"/>
      <c r="L54" s="101"/>
    </row>
  </sheetData>
  <mergeCells count="171">
    <mergeCell ref="K52:K54"/>
    <mergeCell ref="L52:L54"/>
    <mergeCell ref="A1:L1"/>
    <mergeCell ref="A2:L2"/>
    <mergeCell ref="A3:L3"/>
    <mergeCell ref="K49:K51"/>
    <mergeCell ref="L49:L51"/>
    <mergeCell ref="A52:A54"/>
    <mergeCell ref="B52:B54"/>
    <mergeCell ref="D52:D54"/>
    <mergeCell ref="E52:E54"/>
    <mergeCell ref="G52:G54"/>
    <mergeCell ref="H52:H54"/>
    <mergeCell ref="I52:I54"/>
    <mergeCell ref="J52:J54"/>
    <mergeCell ref="K46:K48"/>
    <mergeCell ref="L46:L48"/>
    <mergeCell ref="A49:A51"/>
    <mergeCell ref="B49:B51"/>
    <mergeCell ref="D49:D51"/>
    <mergeCell ref="E49:E51"/>
    <mergeCell ref="G49:G51"/>
    <mergeCell ref="H49:H51"/>
    <mergeCell ref="I49:I51"/>
    <mergeCell ref="J49:J51"/>
    <mergeCell ref="K43:K45"/>
    <mergeCell ref="L43:L45"/>
    <mergeCell ref="A46:A48"/>
    <mergeCell ref="B46:B48"/>
    <mergeCell ref="D46:D48"/>
    <mergeCell ref="E46:E48"/>
    <mergeCell ref="G46:G48"/>
    <mergeCell ref="H46:H48"/>
    <mergeCell ref="I46:I48"/>
    <mergeCell ref="J46:J48"/>
    <mergeCell ref="L40:L42"/>
    <mergeCell ref="A43:A45"/>
    <mergeCell ref="B43:B45"/>
    <mergeCell ref="D43:D45"/>
    <mergeCell ref="E43:E45"/>
    <mergeCell ref="G43:G45"/>
    <mergeCell ref="H43:H45"/>
    <mergeCell ref="I43:I45"/>
    <mergeCell ref="J43:J45"/>
    <mergeCell ref="A40:A42"/>
    <mergeCell ref="B40:B42"/>
    <mergeCell ref="D40:D42"/>
    <mergeCell ref="E40:E42"/>
    <mergeCell ref="G40:G42"/>
    <mergeCell ref="H40:H42"/>
    <mergeCell ref="I40:I42"/>
    <mergeCell ref="J40:J42"/>
    <mergeCell ref="K40:K42"/>
    <mergeCell ref="L34:L36"/>
    <mergeCell ref="A37:A39"/>
    <mergeCell ref="B37:B39"/>
    <mergeCell ref="D37:D39"/>
    <mergeCell ref="E37:E39"/>
    <mergeCell ref="G37:G39"/>
    <mergeCell ref="H37:H39"/>
    <mergeCell ref="I37:I39"/>
    <mergeCell ref="J37:J39"/>
    <mergeCell ref="K37:K39"/>
    <mergeCell ref="L37:L39"/>
    <mergeCell ref="A34:A36"/>
    <mergeCell ref="B34:B36"/>
    <mergeCell ref="D34:D36"/>
    <mergeCell ref="E34:E36"/>
    <mergeCell ref="G34:G36"/>
    <mergeCell ref="H34:H36"/>
    <mergeCell ref="I34:I36"/>
    <mergeCell ref="J34:J36"/>
    <mergeCell ref="K34:K36"/>
    <mergeCell ref="L28:L30"/>
    <mergeCell ref="A31:A33"/>
    <mergeCell ref="B31:B33"/>
    <mergeCell ref="D31:D33"/>
    <mergeCell ref="E31:E33"/>
    <mergeCell ref="G31:G33"/>
    <mergeCell ref="H31:H33"/>
    <mergeCell ref="I31:I33"/>
    <mergeCell ref="J31:J33"/>
    <mergeCell ref="K31:K33"/>
    <mergeCell ref="L31:L33"/>
    <mergeCell ref="A28:A30"/>
    <mergeCell ref="B28:B30"/>
    <mergeCell ref="D28:D30"/>
    <mergeCell ref="E28:E30"/>
    <mergeCell ref="G28:G30"/>
    <mergeCell ref="H28:H30"/>
    <mergeCell ref="I28:I30"/>
    <mergeCell ref="J28:J30"/>
    <mergeCell ref="K28:K30"/>
    <mergeCell ref="L22:L24"/>
    <mergeCell ref="A25:A27"/>
    <mergeCell ref="B25:B27"/>
    <mergeCell ref="D25:D27"/>
    <mergeCell ref="E25:E27"/>
    <mergeCell ref="G25:G27"/>
    <mergeCell ref="H25:H27"/>
    <mergeCell ref="I25:I27"/>
    <mergeCell ref="J25:J27"/>
    <mergeCell ref="K25:K27"/>
    <mergeCell ref="L25:L27"/>
    <mergeCell ref="A22:A24"/>
    <mergeCell ref="B22:B24"/>
    <mergeCell ref="D22:D24"/>
    <mergeCell ref="E22:E24"/>
    <mergeCell ref="G22:G24"/>
    <mergeCell ref="H22:H24"/>
    <mergeCell ref="I22:I24"/>
    <mergeCell ref="J22:J24"/>
    <mergeCell ref="K22:K24"/>
    <mergeCell ref="L16:L18"/>
    <mergeCell ref="A19:A21"/>
    <mergeCell ref="B19:B21"/>
    <mergeCell ref="D19:D21"/>
    <mergeCell ref="E19:E21"/>
    <mergeCell ref="G19:G21"/>
    <mergeCell ref="H19:H21"/>
    <mergeCell ref="I19:I21"/>
    <mergeCell ref="J19:J21"/>
    <mergeCell ref="K19:K21"/>
    <mergeCell ref="L19:L21"/>
    <mergeCell ref="A16:A18"/>
    <mergeCell ref="B16:B18"/>
    <mergeCell ref="D16:D18"/>
    <mergeCell ref="E16:E18"/>
    <mergeCell ref="G16:G18"/>
    <mergeCell ref="H16:H18"/>
    <mergeCell ref="I16:I18"/>
    <mergeCell ref="J16:J18"/>
    <mergeCell ref="K16:K18"/>
    <mergeCell ref="L10:L12"/>
    <mergeCell ref="A13:A15"/>
    <mergeCell ref="B13:B15"/>
    <mergeCell ref="D13:D15"/>
    <mergeCell ref="E13:E15"/>
    <mergeCell ref="G13:G15"/>
    <mergeCell ref="H13:H15"/>
    <mergeCell ref="I13:I15"/>
    <mergeCell ref="J13:J15"/>
    <mergeCell ref="K13:K15"/>
    <mergeCell ref="L13:L15"/>
    <mergeCell ref="A10:A12"/>
    <mergeCell ref="B10:B12"/>
    <mergeCell ref="D10:D12"/>
    <mergeCell ref="E10:E12"/>
    <mergeCell ref="G10:G12"/>
    <mergeCell ref="H10:H12"/>
    <mergeCell ref="I10:I12"/>
    <mergeCell ref="J10:J12"/>
    <mergeCell ref="K10:K12"/>
    <mergeCell ref="K5:K6"/>
    <mergeCell ref="L5:L6"/>
    <mergeCell ref="A7:A9"/>
    <mergeCell ref="B7:B9"/>
    <mergeCell ref="D7:D9"/>
    <mergeCell ref="E7:E9"/>
    <mergeCell ref="G7:G9"/>
    <mergeCell ref="H7:H9"/>
    <mergeCell ref="I7:I9"/>
    <mergeCell ref="J7:J9"/>
    <mergeCell ref="A5:A6"/>
    <mergeCell ref="B5:B6"/>
    <mergeCell ref="C5:E5"/>
    <mergeCell ref="F5:H5"/>
    <mergeCell ref="I5:I6"/>
    <mergeCell ref="J5:J6"/>
    <mergeCell ref="K7:K9"/>
    <mergeCell ref="L7:L9"/>
  </mergeCells>
  <conditionalFormatting sqref="E7:E54">
    <cfRule type="cellIs" dxfId="62" priority="10" operator="equal">
      <formula>3</formula>
    </cfRule>
    <cfRule type="cellIs" dxfId="61" priority="11" operator="equal">
      <formula>2</formula>
    </cfRule>
    <cfRule type="cellIs" dxfId="60" priority="12" operator="equal">
      <formula>1</formula>
    </cfRule>
  </conditionalFormatting>
  <conditionalFormatting sqref="H7:H54">
    <cfRule type="cellIs" dxfId="59" priority="7" operator="equal">
      <formula>3</formula>
    </cfRule>
    <cfRule type="cellIs" dxfId="58" priority="8" operator="equal">
      <formula>2</formula>
    </cfRule>
    <cfRule type="cellIs" dxfId="57" priority="9" operator="equal">
      <formula>1</formula>
    </cfRule>
  </conditionalFormatting>
  <conditionalFormatting sqref="K7:K54">
    <cfRule type="cellIs" dxfId="56" priority="4" operator="equal">
      <formula>3</formula>
    </cfRule>
    <cfRule type="cellIs" dxfId="55" priority="5" operator="equal">
      <formula>2</formula>
    </cfRule>
    <cfRule type="cellIs" dxfId="54" priority="6" operator="equal">
      <formula>1</formula>
    </cfRule>
  </conditionalFormatting>
  <conditionalFormatting sqref="L7:L54">
    <cfRule type="cellIs" dxfId="53" priority="1" operator="equal">
      <formula>3</formula>
    </cfRule>
    <cfRule type="cellIs" dxfId="52" priority="2" operator="equal">
      <formula>2</formula>
    </cfRule>
    <cfRule type="cellIs" dxfId="51" priority="3" operator="equal">
      <formula>1</formula>
    </cfRule>
  </conditionalFormatting>
  <pageMargins left="0.39370078740157483" right="0.39370078740157483" top="0.59055118110236227" bottom="0.39370078740157483" header="0.31496062992125984" footer="0.31496062992125984"/>
  <pageSetup paperSize="9" scale="7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4"/>
  <sheetViews>
    <sheetView workbookViewId="0">
      <selection activeCell="G7" sqref="G7:G54"/>
    </sheetView>
  </sheetViews>
  <sheetFormatPr defaultRowHeight="12.75" x14ac:dyDescent="0.2"/>
  <cols>
    <col min="1" max="1" width="5.140625" customWidth="1"/>
    <col min="2" max="2" width="13.5703125" customWidth="1"/>
    <col min="3" max="3" width="21.85546875" customWidth="1"/>
    <col min="4" max="5" width="8" customWidth="1"/>
    <col min="6" max="6" width="22.42578125" customWidth="1"/>
    <col min="7" max="8" width="8" customWidth="1"/>
    <col min="9" max="9" width="8.7109375" customWidth="1"/>
    <col min="10" max="10" width="9.140625" style="11" customWidth="1"/>
    <col min="11" max="11" width="9.140625" hidden="1" customWidth="1"/>
  </cols>
  <sheetData>
    <row r="1" spans="1:12" s="25" customFormat="1" ht="18.75" x14ac:dyDescent="0.2">
      <c r="A1" s="111" t="s">
        <v>3</v>
      </c>
      <c r="B1" s="111"/>
      <c r="C1" s="111"/>
      <c r="D1" s="111"/>
      <c r="E1" s="111"/>
      <c r="F1" s="111"/>
      <c r="G1" s="111"/>
      <c r="H1" s="111"/>
      <c r="I1" s="111"/>
      <c r="J1" s="111"/>
      <c r="K1" s="112"/>
      <c r="L1" s="112"/>
    </row>
    <row r="2" spans="1:12" s="25" customFormat="1" ht="15" x14ac:dyDescent="0.2">
      <c r="A2" s="113" t="s">
        <v>83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2"/>
    </row>
    <row r="3" spans="1:12" s="25" customFormat="1" ht="15" x14ac:dyDescent="0.2">
      <c r="A3" s="113" t="s">
        <v>96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2"/>
    </row>
    <row r="4" spans="1:12" s="25" customFormat="1" ht="15" x14ac:dyDescent="0.2">
      <c r="A4" s="26"/>
      <c r="B4" s="26"/>
      <c r="C4" s="26"/>
      <c r="D4" s="26"/>
      <c r="E4" s="26"/>
      <c r="F4" s="26"/>
      <c r="G4" s="26"/>
      <c r="H4" s="26"/>
      <c r="I4" s="26"/>
      <c r="J4" s="27"/>
    </row>
    <row r="5" spans="1:12" s="19" customFormat="1" ht="18.75" customHeight="1" x14ac:dyDescent="0.2">
      <c r="A5" s="94" t="s">
        <v>67</v>
      </c>
      <c r="B5" s="94" t="s">
        <v>0</v>
      </c>
      <c r="C5" s="97" t="s">
        <v>92</v>
      </c>
      <c r="D5" s="98"/>
      <c r="E5" s="98"/>
      <c r="F5" s="97" t="s">
        <v>93</v>
      </c>
      <c r="G5" s="98"/>
      <c r="H5" s="98"/>
      <c r="I5" s="94" t="s">
        <v>84</v>
      </c>
      <c r="J5" s="95" t="s">
        <v>85</v>
      </c>
      <c r="K5" s="109" t="s">
        <v>82</v>
      </c>
      <c r="L5" s="94" t="s">
        <v>68</v>
      </c>
    </row>
    <row r="6" spans="1:12" s="19" customFormat="1" ht="33.75" customHeight="1" x14ac:dyDescent="0.2">
      <c r="A6" s="94"/>
      <c r="B6" s="94"/>
      <c r="C6" s="22" t="s">
        <v>1</v>
      </c>
      <c r="D6" s="23" t="s">
        <v>4</v>
      </c>
      <c r="E6" s="23" t="s">
        <v>2</v>
      </c>
      <c r="F6" s="22" t="s">
        <v>1</v>
      </c>
      <c r="G6" s="23" t="s">
        <v>4</v>
      </c>
      <c r="H6" s="23" t="s">
        <v>2</v>
      </c>
      <c r="I6" s="94"/>
      <c r="J6" s="95"/>
      <c r="K6" s="110"/>
      <c r="L6" s="94"/>
    </row>
    <row r="7" spans="1:12" s="19" customFormat="1" x14ac:dyDescent="0.2">
      <c r="A7" s="90">
        <v>1</v>
      </c>
      <c r="B7" s="91" t="s">
        <v>10</v>
      </c>
      <c r="C7" s="15" t="s">
        <v>58</v>
      </c>
      <c r="D7" s="92"/>
      <c r="E7" s="99" t="e">
        <f>_xlfn.RANK.AVG(D7,$D$7:$D$54,1)</f>
        <v>#N/A</v>
      </c>
      <c r="F7" s="15" t="s">
        <v>58</v>
      </c>
      <c r="G7" s="92"/>
      <c r="H7" s="99" t="e">
        <f>_xlfn.RANK.AVG(G7,$G$7:$G$54,1)</f>
        <v>#N/A</v>
      </c>
      <c r="I7" s="92">
        <f>SUM(D7+G7)</f>
        <v>0</v>
      </c>
      <c r="J7" s="96" t="e">
        <f>E7+H7</f>
        <v>#N/A</v>
      </c>
      <c r="K7" s="106" t="e">
        <f>J7-I7/MAX(I7:I55)</f>
        <v>#N/A</v>
      </c>
      <c r="L7" s="99" t="e">
        <f>_xlfn.RANK.AVG(K7,$K$7:$K$54,1)</f>
        <v>#N/A</v>
      </c>
    </row>
    <row r="8" spans="1:12" s="19" customFormat="1" x14ac:dyDescent="0.2">
      <c r="A8" s="90"/>
      <c r="B8" s="91"/>
      <c r="C8" s="15" t="s">
        <v>59</v>
      </c>
      <c r="D8" s="92"/>
      <c r="E8" s="100"/>
      <c r="F8" s="15" t="s">
        <v>59</v>
      </c>
      <c r="G8" s="92"/>
      <c r="H8" s="100"/>
      <c r="I8" s="92"/>
      <c r="J8" s="96"/>
      <c r="K8" s="107"/>
      <c r="L8" s="100"/>
    </row>
    <row r="9" spans="1:12" s="19" customFormat="1" x14ac:dyDescent="0.2">
      <c r="A9" s="90"/>
      <c r="B9" s="91"/>
      <c r="C9" s="16" t="s">
        <v>88</v>
      </c>
      <c r="D9" s="92"/>
      <c r="E9" s="101"/>
      <c r="F9" s="16" t="s">
        <v>88</v>
      </c>
      <c r="G9" s="92"/>
      <c r="H9" s="101"/>
      <c r="I9" s="92"/>
      <c r="J9" s="96"/>
      <c r="K9" s="108"/>
      <c r="L9" s="101"/>
    </row>
    <row r="10" spans="1:12" s="19" customFormat="1" ht="12.75" customHeight="1" x14ac:dyDescent="0.2">
      <c r="A10" s="90">
        <f>SUM(A7,1)</f>
        <v>2</v>
      </c>
      <c r="B10" s="91" t="s">
        <v>5</v>
      </c>
      <c r="C10" s="15" t="s">
        <v>55</v>
      </c>
      <c r="D10" s="92"/>
      <c r="E10" s="99" t="e">
        <f>_xlfn.RANK.AVG(D10,$D$7:$D$54,1)</f>
        <v>#N/A</v>
      </c>
      <c r="F10" s="15" t="s">
        <v>55</v>
      </c>
      <c r="G10" s="92"/>
      <c r="H10" s="99" t="e">
        <f>_xlfn.RANK.AVG(G10,$G$7:$G$54,1)</f>
        <v>#N/A</v>
      </c>
      <c r="I10" s="92">
        <f>SUM(D10+G10)</f>
        <v>0</v>
      </c>
      <c r="J10" s="96" t="e">
        <f t="shared" ref="J10" si="0">E10+H10</f>
        <v>#N/A</v>
      </c>
      <c r="K10" s="106" t="e">
        <f>J10-I10/MAX(I7:I55)</f>
        <v>#N/A</v>
      </c>
      <c r="L10" s="99" t="e">
        <f t="shared" ref="L10" si="1">_xlfn.RANK.AVG(K10,$K$7:$K$54,1)</f>
        <v>#N/A</v>
      </c>
    </row>
    <row r="11" spans="1:12" s="19" customFormat="1" ht="12.75" customHeight="1" x14ac:dyDescent="0.2">
      <c r="A11" s="90"/>
      <c r="B11" s="91"/>
      <c r="C11" s="15" t="s">
        <v>56</v>
      </c>
      <c r="D11" s="92"/>
      <c r="E11" s="100"/>
      <c r="F11" s="15" t="s">
        <v>56</v>
      </c>
      <c r="G11" s="92"/>
      <c r="H11" s="100"/>
      <c r="I11" s="92"/>
      <c r="J11" s="96"/>
      <c r="K11" s="107"/>
      <c r="L11" s="100"/>
    </row>
    <row r="12" spans="1:12" s="19" customFormat="1" ht="12.75" customHeight="1" x14ac:dyDescent="0.2">
      <c r="A12" s="90"/>
      <c r="B12" s="91"/>
      <c r="C12" s="16" t="s">
        <v>57</v>
      </c>
      <c r="D12" s="92"/>
      <c r="E12" s="101"/>
      <c r="F12" s="16" t="s">
        <v>57</v>
      </c>
      <c r="G12" s="92"/>
      <c r="H12" s="101"/>
      <c r="I12" s="92"/>
      <c r="J12" s="96"/>
      <c r="K12" s="108"/>
      <c r="L12" s="101"/>
    </row>
    <row r="13" spans="1:12" s="19" customFormat="1" ht="12.75" customHeight="1" x14ac:dyDescent="0.2">
      <c r="A13" s="90">
        <f>SUM(A10,1)</f>
        <v>3</v>
      </c>
      <c r="B13" s="91" t="s">
        <v>9</v>
      </c>
      <c r="C13" s="15" t="s">
        <v>38</v>
      </c>
      <c r="D13" s="92"/>
      <c r="E13" s="99" t="e">
        <f>_xlfn.RANK.AVG(D13,$D$7:$D$54,1)</f>
        <v>#N/A</v>
      </c>
      <c r="F13" s="15" t="s">
        <v>38</v>
      </c>
      <c r="G13" s="92"/>
      <c r="H13" s="99" t="e">
        <f>_xlfn.RANK.AVG(G13,$G$7:$G$54,1)</f>
        <v>#N/A</v>
      </c>
      <c r="I13" s="92">
        <f>SUM(D13+G13)</f>
        <v>0</v>
      </c>
      <c r="J13" s="96" t="e">
        <f t="shared" ref="J13" si="2">E13+H13</f>
        <v>#N/A</v>
      </c>
      <c r="K13" s="106" t="e">
        <f>J13-I13/MAX(I7:I55)</f>
        <v>#N/A</v>
      </c>
      <c r="L13" s="99" t="e">
        <f t="shared" ref="L13" si="3">_xlfn.RANK.AVG(K13,$K$7:$K$54,1)</f>
        <v>#N/A</v>
      </c>
    </row>
    <row r="14" spans="1:12" s="19" customFormat="1" ht="12.75" customHeight="1" x14ac:dyDescent="0.2">
      <c r="A14" s="90"/>
      <c r="B14" s="91"/>
      <c r="C14" s="15" t="s">
        <v>39</v>
      </c>
      <c r="D14" s="92"/>
      <c r="E14" s="100"/>
      <c r="F14" s="15" t="s">
        <v>86</v>
      </c>
      <c r="G14" s="92"/>
      <c r="H14" s="100"/>
      <c r="I14" s="92"/>
      <c r="J14" s="96"/>
      <c r="K14" s="107"/>
      <c r="L14" s="100"/>
    </row>
    <row r="15" spans="1:12" s="19" customFormat="1" ht="12.75" customHeight="1" x14ac:dyDescent="0.2">
      <c r="A15" s="90"/>
      <c r="B15" s="91"/>
      <c r="C15" s="16" t="s">
        <v>40</v>
      </c>
      <c r="D15" s="92"/>
      <c r="E15" s="101"/>
      <c r="F15" s="16" t="s">
        <v>40</v>
      </c>
      <c r="G15" s="92"/>
      <c r="H15" s="101"/>
      <c r="I15" s="92"/>
      <c r="J15" s="96"/>
      <c r="K15" s="108"/>
      <c r="L15" s="101"/>
    </row>
    <row r="16" spans="1:12" s="19" customFormat="1" ht="12.75" customHeight="1" x14ac:dyDescent="0.2">
      <c r="A16" s="90">
        <f>SUM(A13,1)</f>
        <v>4</v>
      </c>
      <c r="B16" s="91" t="s">
        <v>7</v>
      </c>
      <c r="C16" s="24" t="s">
        <v>49</v>
      </c>
      <c r="D16" s="92"/>
      <c r="E16" s="99" t="e">
        <f t="shared" ref="E16" si="4">_xlfn.RANK.AVG(D16,$D$7:$D$54,1)</f>
        <v>#N/A</v>
      </c>
      <c r="F16" s="24" t="s">
        <v>49</v>
      </c>
      <c r="G16" s="92"/>
      <c r="H16" s="99" t="e">
        <f t="shared" ref="H16" si="5">_xlfn.RANK.AVG(G16,$G$7:$G$54,1)</f>
        <v>#N/A</v>
      </c>
      <c r="I16" s="92">
        <f>SUM(D16+G16)</f>
        <v>0</v>
      </c>
      <c r="J16" s="96" t="e">
        <f t="shared" ref="J16" si="6">E16+H16</f>
        <v>#N/A</v>
      </c>
      <c r="K16" s="106" t="e">
        <f>J16-I16/MAX(I7:I55)</f>
        <v>#N/A</v>
      </c>
      <c r="L16" s="99" t="e">
        <f t="shared" ref="L16" si="7">_xlfn.RANK.AVG(K16,$K$7:$K$54,1)</f>
        <v>#N/A</v>
      </c>
    </row>
    <row r="17" spans="1:12" s="19" customFormat="1" ht="12.75" customHeight="1" x14ac:dyDescent="0.2">
      <c r="A17" s="90"/>
      <c r="B17" s="91"/>
      <c r="C17" s="15" t="s">
        <v>89</v>
      </c>
      <c r="D17" s="92"/>
      <c r="E17" s="100"/>
      <c r="F17" s="15" t="s">
        <v>89</v>
      </c>
      <c r="G17" s="92"/>
      <c r="H17" s="100"/>
      <c r="I17" s="92"/>
      <c r="J17" s="96"/>
      <c r="K17" s="107"/>
      <c r="L17" s="100"/>
    </row>
    <row r="18" spans="1:12" s="19" customFormat="1" ht="12.75" customHeight="1" x14ac:dyDescent="0.2">
      <c r="A18" s="90"/>
      <c r="B18" s="91"/>
      <c r="C18" s="16" t="s">
        <v>90</v>
      </c>
      <c r="D18" s="92"/>
      <c r="E18" s="101"/>
      <c r="F18" s="16" t="s">
        <v>90</v>
      </c>
      <c r="G18" s="92"/>
      <c r="H18" s="101"/>
      <c r="I18" s="92"/>
      <c r="J18" s="96"/>
      <c r="K18" s="108"/>
      <c r="L18" s="101"/>
    </row>
    <row r="19" spans="1:12" s="19" customFormat="1" ht="12.75" customHeight="1" x14ac:dyDescent="0.2">
      <c r="A19" s="90">
        <f>SUM(A16,1)</f>
        <v>5</v>
      </c>
      <c r="B19" s="91" t="s">
        <v>11</v>
      </c>
      <c r="C19" s="15" t="s">
        <v>35</v>
      </c>
      <c r="D19" s="92"/>
      <c r="E19" s="99" t="e">
        <f t="shared" ref="E19" si="8">_xlfn.RANK.AVG(D19,$D$7:$D$54,1)</f>
        <v>#N/A</v>
      </c>
      <c r="F19" s="15" t="s">
        <v>35</v>
      </c>
      <c r="G19" s="92"/>
      <c r="H19" s="99" t="e">
        <f t="shared" ref="H19" si="9">_xlfn.RANK.AVG(G19,$G$7:$G$54,1)</f>
        <v>#N/A</v>
      </c>
      <c r="I19" s="92">
        <f>SUM(D19+G19)</f>
        <v>0</v>
      </c>
      <c r="J19" s="96" t="e">
        <f t="shared" ref="J19" si="10">E19+H19</f>
        <v>#N/A</v>
      </c>
      <c r="K19" s="106" t="e">
        <f>J19-I19/MAX(I7:I55)</f>
        <v>#N/A</v>
      </c>
      <c r="L19" s="99" t="e">
        <f t="shared" ref="L19" si="11">_xlfn.RANK.AVG(K19,$K$7:$K$54,1)</f>
        <v>#N/A</v>
      </c>
    </row>
    <row r="20" spans="1:12" s="19" customFormat="1" ht="12.75" customHeight="1" x14ac:dyDescent="0.2">
      <c r="A20" s="90"/>
      <c r="B20" s="91"/>
      <c r="C20" s="15" t="s">
        <v>36</v>
      </c>
      <c r="D20" s="92"/>
      <c r="E20" s="100"/>
      <c r="F20" s="15" t="s">
        <v>36</v>
      </c>
      <c r="G20" s="92"/>
      <c r="H20" s="100"/>
      <c r="I20" s="92"/>
      <c r="J20" s="96"/>
      <c r="K20" s="107"/>
      <c r="L20" s="100"/>
    </row>
    <row r="21" spans="1:12" s="19" customFormat="1" ht="12.75" customHeight="1" x14ac:dyDescent="0.2">
      <c r="A21" s="90"/>
      <c r="B21" s="91"/>
      <c r="C21" s="16" t="s">
        <v>91</v>
      </c>
      <c r="D21" s="92"/>
      <c r="E21" s="101"/>
      <c r="F21" s="16" t="s">
        <v>37</v>
      </c>
      <c r="G21" s="92"/>
      <c r="H21" s="101"/>
      <c r="I21" s="92"/>
      <c r="J21" s="96"/>
      <c r="K21" s="108"/>
      <c r="L21" s="101"/>
    </row>
    <row r="22" spans="1:12" s="19" customFormat="1" ht="12.75" customHeight="1" x14ac:dyDescent="0.2">
      <c r="A22" s="90">
        <f>SUM(A19,1)</f>
        <v>6</v>
      </c>
      <c r="B22" s="91" t="s">
        <v>14</v>
      </c>
      <c r="C22" s="15" t="s">
        <v>24</v>
      </c>
      <c r="D22" s="92"/>
      <c r="E22" s="99" t="e">
        <f t="shared" ref="E22" si="12">_xlfn.RANK.AVG(D22,$D$7:$D$54,1)</f>
        <v>#N/A</v>
      </c>
      <c r="F22" s="15" t="s">
        <v>24</v>
      </c>
      <c r="G22" s="92"/>
      <c r="H22" s="99" t="e">
        <f t="shared" ref="H22" si="13">_xlfn.RANK.AVG(G22,$G$7:$G$54,1)</f>
        <v>#N/A</v>
      </c>
      <c r="I22" s="92">
        <f>SUM(D22+G22)</f>
        <v>0</v>
      </c>
      <c r="J22" s="96" t="e">
        <f t="shared" ref="J22" si="14">E22+H22</f>
        <v>#N/A</v>
      </c>
      <c r="K22" s="106" t="e">
        <f>J22-I22/MAX(I7:I55)</f>
        <v>#N/A</v>
      </c>
      <c r="L22" s="99" t="e">
        <f t="shared" ref="L22" si="15">_xlfn.RANK.AVG(K22,$K$7:$K$54,1)</f>
        <v>#N/A</v>
      </c>
    </row>
    <row r="23" spans="1:12" s="19" customFormat="1" ht="12.75" customHeight="1" x14ac:dyDescent="0.2">
      <c r="A23" s="90"/>
      <c r="B23" s="91"/>
      <c r="C23" s="15" t="s">
        <v>25</v>
      </c>
      <c r="D23" s="92"/>
      <c r="E23" s="100"/>
      <c r="F23" s="16" t="s">
        <v>25</v>
      </c>
      <c r="G23" s="92"/>
      <c r="H23" s="100"/>
      <c r="I23" s="92"/>
      <c r="J23" s="96"/>
      <c r="K23" s="107"/>
      <c r="L23" s="100"/>
    </row>
    <row r="24" spans="1:12" s="19" customFormat="1" ht="12.75" customHeight="1" x14ac:dyDescent="0.2">
      <c r="A24" s="90"/>
      <c r="B24" s="91"/>
      <c r="C24" s="16" t="s">
        <v>23</v>
      </c>
      <c r="D24" s="92"/>
      <c r="E24" s="101"/>
      <c r="F24" s="15" t="s">
        <v>23</v>
      </c>
      <c r="G24" s="92"/>
      <c r="H24" s="101"/>
      <c r="I24" s="92"/>
      <c r="J24" s="96"/>
      <c r="K24" s="108"/>
      <c r="L24" s="101"/>
    </row>
    <row r="25" spans="1:12" s="19" customFormat="1" ht="12.75" customHeight="1" x14ac:dyDescent="0.2">
      <c r="A25" s="90">
        <f>SUM(A22,1)</f>
        <v>7</v>
      </c>
      <c r="B25" s="105" t="s">
        <v>15</v>
      </c>
      <c r="C25" s="15" t="s">
        <v>41</v>
      </c>
      <c r="D25" s="92"/>
      <c r="E25" s="99" t="e">
        <f t="shared" ref="E25" si="16">_xlfn.RANK.AVG(D25,$D$7:$D$54,1)</f>
        <v>#N/A</v>
      </c>
      <c r="F25" s="15" t="s">
        <v>41</v>
      </c>
      <c r="G25" s="92"/>
      <c r="H25" s="99" t="e">
        <f t="shared" ref="H25" si="17">_xlfn.RANK.AVG(G25,$G$7:$G$54,1)</f>
        <v>#N/A</v>
      </c>
      <c r="I25" s="92">
        <f>SUM(D25+G25)</f>
        <v>0</v>
      </c>
      <c r="J25" s="96" t="e">
        <f t="shared" ref="J25" si="18">E25+H25</f>
        <v>#N/A</v>
      </c>
      <c r="K25" s="106" t="e">
        <f>J25-I25/MAX(I7:I55)</f>
        <v>#N/A</v>
      </c>
      <c r="L25" s="99" t="e">
        <f t="shared" ref="L25" si="19">_xlfn.RANK.AVG(K25,$K$7:$K$54,1)</f>
        <v>#N/A</v>
      </c>
    </row>
    <row r="26" spans="1:12" s="19" customFormat="1" ht="12.75" customHeight="1" x14ac:dyDescent="0.2">
      <c r="A26" s="90"/>
      <c r="B26" s="105"/>
      <c r="C26" s="15" t="s">
        <v>42</v>
      </c>
      <c r="D26" s="92"/>
      <c r="E26" s="100"/>
      <c r="F26" s="15" t="s">
        <v>42</v>
      </c>
      <c r="G26" s="92"/>
      <c r="H26" s="100"/>
      <c r="I26" s="92"/>
      <c r="J26" s="96"/>
      <c r="K26" s="107"/>
      <c r="L26" s="100"/>
    </row>
    <row r="27" spans="1:12" s="19" customFormat="1" ht="12.75" customHeight="1" x14ac:dyDescent="0.2">
      <c r="A27" s="90"/>
      <c r="B27" s="105"/>
      <c r="C27" s="17" t="s">
        <v>77</v>
      </c>
      <c r="D27" s="92"/>
      <c r="E27" s="101"/>
      <c r="F27" s="17" t="s">
        <v>77</v>
      </c>
      <c r="G27" s="92"/>
      <c r="H27" s="101"/>
      <c r="I27" s="92"/>
      <c r="J27" s="96"/>
      <c r="K27" s="108"/>
      <c r="L27" s="101"/>
    </row>
    <row r="28" spans="1:12" s="19" customFormat="1" ht="12.75" customHeight="1" x14ac:dyDescent="0.2">
      <c r="A28" s="90">
        <f>SUM(A25,1)</f>
        <v>8</v>
      </c>
      <c r="B28" s="102" t="s">
        <v>16</v>
      </c>
      <c r="C28" s="15" t="s">
        <v>43</v>
      </c>
      <c r="D28" s="92"/>
      <c r="E28" s="99" t="e">
        <f t="shared" ref="E28" si="20">_xlfn.RANK.AVG(D28,$D$7:$D$54,1)</f>
        <v>#N/A</v>
      </c>
      <c r="F28" s="15" t="s">
        <v>43</v>
      </c>
      <c r="G28" s="92"/>
      <c r="H28" s="99" t="e">
        <f t="shared" ref="H28" si="21">_xlfn.RANK.AVG(G28,$G$7:$G$54,1)</f>
        <v>#N/A</v>
      </c>
      <c r="I28" s="92">
        <f>SUM(D28+G28)</f>
        <v>0</v>
      </c>
      <c r="J28" s="96" t="e">
        <f t="shared" ref="J28" si="22">E28+H28</f>
        <v>#N/A</v>
      </c>
      <c r="K28" s="106" t="e">
        <f>J28-I28/MAX(I7:I55)</f>
        <v>#N/A</v>
      </c>
      <c r="L28" s="99" t="e">
        <f t="shared" ref="L28" si="23">_xlfn.RANK.AVG(K28,$K$7:$K$54,1)</f>
        <v>#N/A</v>
      </c>
    </row>
    <row r="29" spans="1:12" s="19" customFormat="1" ht="12.75" customHeight="1" x14ac:dyDescent="0.2">
      <c r="A29" s="90"/>
      <c r="B29" s="103"/>
      <c r="C29" s="18" t="s">
        <v>44</v>
      </c>
      <c r="D29" s="92"/>
      <c r="E29" s="100"/>
      <c r="F29" s="15" t="s">
        <v>44</v>
      </c>
      <c r="G29" s="92"/>
      <c r="H29" s="100"/>
      <c r="I29" s="92"/>
      <c r="J29" s="96"/>
      <c r="K29" s="107"/>
      <c r="L29" s="100"/>
    </row>
    <row r="30" spans="1:12" s="19" customFormat="1" ht="12.75" customHeight="1" x14ac:dyDescent="0.2">
      <c r="A30" s="90"/>
      <c r="B30" s="104"/>
      <c r="C30" s="28" t="s">
        <v>45</v>
      </c>
      <c r="D30" s="92"/>
      <c r="E30" s="101"/>
      <c r="F30" s="18" t="s">
        <v>45</v>
      </c>
      <c r="G30" s="92"/>
      <c r="H30" s="101"/>
      <c r="I30" s="92"/>
      <c r="J30" s="96"/>
      <c r="K30" s="108"/>
      <c r="L30" s="101"/>
    </row>
    <row r="31" spans="1:12" s="19" customFormat="1" ht="12.75" customHeight="1" x14ac:dyDescent="0.2">
      <c r="A31" s="90">
        <f>SUM(A28,1)</f>
        <v>9</v>
      </c>
      <c r="B31" s="105" t="s">
        <v>94</v>
      </c>
      <c r="C31" s="13" t="s">
        <v>29</v>
      </c>
      <c r="D31" s="92"/>
      <c r="E31" s="99" t="e">
        <f t="shared" ref="E31" si="24">_xlfn.RANK.AVG(D31,$D$7:$D$54,1)</f>
        <v>#N/A</v>
      </c>
      <c r="F31" s="13" t="s">
        <v>29</v>
      </c>
      <c r="G31" s="92"/>
      <c r="H31" s="99" t="e">
        <f t="shared" ref="H31" si="25">_xlfn.RANK.AVG(G31,$G$7:$G$54,1)</f>
        <v>#N/A</v>
      </c>
      <c r="I31" s="92">
        <f>SUM(D31+G31)</f>
        <v>0</v>
      </c>
      <c r="J31" s="96" t="e">
        <f t="shared" ref="J31" si="26">E31+H31</f>
        <v>#N/A</v>
      </c>
      <c r="K31" s="106" t="e">
        <f>J31-I31/MAX(I7:I54)</f>
        <v>#N/A</v>
      </c>
      <c r="L31" s="99" t="e">
        <f t="shared" ref="L31" si="27">_xlfn.RANK.AVG(K31,$K$7:$K$54,1)</f>
        <v>#N/A</v>
      </c>
    </row>
    <row r="32" spans="1:12" s="19" customFormat="1" ht="12.75" customHeight="1" x14ac:dyDescent="0.2">
      <c r="A32" s="90"/>
      <c r="B32" s="105"/>
      <c r="C32" s="13" t="s">
        <v>30</v>
      </c>
      <c r="D32" s="92"/>
      <c r="E32" s="100"/>
      <c r="F32" s="13" t="s">
        <v>30</v>
      </c>
      <c r="G32" s="92"/>
      <c r="H32" s="100"/>
      <c r="I32" s="92"/>
      <c r="J32" s="96"/>
      <c r="K32" s="107"/>
      <c r="L32" s="100"/>
    </row>
    <row r="33" spans="1:12" s="19" customFormat="1" ht="12.75" customHeight="1" x14ac:dyDescent="0.2">
      <c r="A33" s="90"/>
      <c r="B33" s="105"/>
      <c r="C33" s="14" t="s">
        <v>31</v>
      </c>
      <c r="D33" s="92"/>
      <c r="E33" s="101"/>
      <c r="F33" s="14" t="s">
        <v>31</v>
      </c>
      <c r="G33" s="92"/>
      <c r="H33" s="101"/>
      <c r="I33" s="92"/>
      <c r="J33" s="96"/>
      <c r="K33" s="108"/>
      <c r="L33" s="101"/>
    </row>
    <row r="34" spans="1:12" s="19" customFormat="1" ht="12.75" customHeight="1" x14ac:dyDescent="0.2">
      <c r="A34" s="90">
        <f>SUM(A31,1)</f>
        <v>10</v>
      </c>
      <c r="B34" s="105" t="s">
        <v>12</v>
      </c>
      <c r="C34" s="13" t="s">
        <v>20</v>
      </c>
      <c r="D34" s="92"/>
      <c r="E34" s="99" t="e">
        <f t="shared" ref="E34" si="28">_xlfn.RANK.AVG(D34,$D$7:$D$54,1)</f>
        <v>#N/A</v>
      </c>
      <c r="F34" s="13" t="s">
        <v>20</v>
      </c>
      <c r="G34" s="92"/>
      <c r="H34" s="99" t="e">
        <f t="shared" ref="H34" si="29">_xlfn.RANK.AVG(G34,$G$7:$G$54,1)</f>
        <v>#N/A</v>
      </c>
      <c r="I34" s="92">
        <f>SUM(D34+G34)</f>
        <v>0</v>
      </c>
      <c r="J34" s="96" t="e">
        <f t="shared" ref="J34" si="30">E34+H34</f>
        <v>#N/A</v>
      </c>
      <c r="K34" s="106" t="e">
        <f>J34-I34/MAX(I7:I54)</f>
        <v>#N/A</v>
      </c>
      <c r="L34" s="99" t="e">
        <f t="shared" ref="L34" si="31">_xlfn.RANK.AVG(K34,$K$7:$K$54,1)</f>
        <v>#N/A</v>
      </c>
    </row>
    <row r="35" spans="1:12" s="19" customFormat="1" ht="12.75" customHeight="1" x14ac:dyDescent="0.2">
      <c r="A35" s="90"/>
      <c r="B35" s="105"/>
      <c r="C35" s="13" t="s">
        <v>21</v>
      </c>
      <c r="D35" s="92"/>
      <c r="E35" s="100"/>
      <c r="F35" s="13" t="s">
        <v>21</v>
      </c>
      <c r="G35" s="92"/>
      <c r="H35" s="100"/>
      <c r="I35" s="92"/>
      <c r="J35" s="96"/>
      <c r="K35" s="107"/>
      <c r="L35" s="100"/>
    </row>
    <row r="36" spans="1:12" s="19" customFormat="1" ht="12.75" customHeight="1" x14ac:dyDescent="0.2">
      <c r="A36" s="90"/>
      <c r="B36" s="105"/>
      <c r="C36" s="14" t="s">
        <v>22</v>
      </c>
      <c r="D36" s="92"/>
      <c r="E36" s="101"/>
      <c r="F36" s="14" t="s">
        <v>22</v>
      </c>
      <c r="G36" s="92"/>
      <c r="H36" s="101"/>
      <c r="I36" s="92"/>
      <c r="J36" s="96"/>
      <c r="K36" s="108"/>
      <c r="L36" s="101"/>
    </row>
    <row r="37" spans="1:12" s="19" customFormat="1" ht="12.75" customHeight="1" x14ac:dyDescent="0.2">
      <c r="A37" s="90">
        <f>SUM(A34,1)</f>
        <v>11</v>
      </c>
      <c r="B37" s="105" t="s">
        <v>13</v>
      </c>
      <c r="C37" s="13" t="s">
        <v>61</v>
      </c>
      <c r="D37" s="92"/>
      <c r="E37" s="99" t="e">
        <f t="shared" ref="E37" si="32">_xlfn.RANK.AVG(D37,$D$7:$D$54,1)</f>
        <v>#N/A</v>
      </c>
      <c r="F37" s="13" t="s">
        <v>61</v>
      </c>
      <c r="G37" s="92"/>
      <c r="H37" s="99" t="e">
        <f t="shared" ref="H37" si="33">_xlfn.RANK.AVG(G37,$G$7:$G$54,1)</f>
        <v>#N/A</v>
      </c>
      <c r="I37" s="92">
        <f>SUM(D37+G37)</f>
        <v>0</v>
      </c>
      <c r="J37" s="96" t="e">
        <f t="shared" ref="J37" si="34">E37+H37</f>
        <v>#N/A</v>
      </c>
      <c r="K37" s="106" t="e">
        <f>J37-I37/MAX(I7:I54)</f>
        <v>#N/A</v>
      </c>
      <c r="L37" s="99" t="e">
        <f t="shared" ref="L37" si="35">_xlfn.RANK.AVG(K37,$K$7:$K$54,1)</f>
        <v>#N/A</v>
      </c>
    </row>
    <row r="38" spans="1:12" s="19" customFormat="1" ht="12.75" customHeight="1" x14ac:dyDescent="0.2">
      <c r="A38" s="90"/>
      <c r="B38" s="105"/>
      <c r="C38" s="13" t="s">
        <v>62</v>
      </c>
      <c r="D38" s="92"/>
      <c r="E38" s="100"/>
      <c r="F38" s="13" t="s">
        <v>62</v>
      </c>
      <c r="G38" s="92"/>
      <c r="H38" s="100"/>
      <c r="I38" s="92"/>
      <c r="J38" s="96"/>
      <c r="K38" s="107"/>
      <c r="L38" s="100"/>
    </row>
    <row r="39" spans="1:12" s="19" customFormat="1" ht="12.75" customHeight="1" x14ac:dyDescent="0.2">
      <c r="A39" s="90"/>
      <c r="B39" s="105"/>
      <c r="C39" s="14" t="s">
        <v>63</v>
      </c>
      <c r="D39" s="92"/>
      <c r="E39" s="101"/>
      <c r="F39" s="14" t="s">
        <v>63</v>
      </c>
      <c r="G39" s="92"/>
      <c r="H39" s="101"/>
      <c r="I39" s="92"/>
      <c r="J39" s="96"/>
      <c r="K39" s="108"/>
      <c r="L39" s="101"/>
    </row>
    <row r="40" spans="1:12" s="19" customFormat="1" ht="12.75" customHeight="1" x14ac:dyDescent="0.2">
      <c r="A40" s="90">
        <f>SUM(A37,1)</f>
        <v>12</v>
      </c>
      <c r="B40" s="105" t="s">
        <v>17</v>
      </c>
      <c r="C40" s="13" t="s">
        <v>26</v>
      </c>
      <c r="D40" s="92"/>
      <c r="E40" s="99" t="e">
        <f t="shared" ref="E40" si="36">_xlfn.RANK.AVG(D40,$D$7:$D$54,1)</f>
        <v>#N/A</v>
      </c>
      <c r="F40" s="13" t="s">
        <v>26</v>
      </c>
      <c r="G40" s="92"/>
      <c r="H40" s="99" t="e">
        <f t="shared" ref="H40" si="37">_xlfn.RANK.AVG(G40,$G$7:$G$54,1)</f>
        <v>#N/A</v>
      </c>
      <c r="I40" s="92">
        <f>SUM(D40+G40)</f>
        <v>0</v>
      </c>
      <c r="J40" s="96" t="e">
        <f t="shared" ref="J40" si="38">E40+H40</f>
        <v>#N/A</v>
      </c>
      <c r="K40" s="106" t="e">
        <f>J40-I40/MAX(I7:I54)</f>
        <v>#N/A</v>
      </c>
      <c r="L40" s="99" t="e">
        <f t="shared" ref="L40" si="39">_xlfn.RANK.AVG(K40,$K$7:$K$54,1)</f>
        <v>#N/A</v>
      </c>
    </row>
    <row r="41" spans="1:12" s="19" customFormat="1" ht="12.75" customHeight="1" x14ac:dyDescent="0.2">
      <c r="A41" s="90"/>
      <c r="B41" s="105"/>
      <c r="C41" s="13" t="s">
        <v>27</v>
      </c>
      <c r="D41" s="92"/>
      <c r="E41" s="100"/>
      <c r="F41" s="13" t="s">
        <v>27</v>
      </c>
      <c r="G41" s="92"/>
      <c r="H41" s="100"/>
      <c r="I41" s="92"/>
      <c r="J41" s="96"/>
      <c r="K41" s="107"/>
      <c r="L41" s="100"/>
    </row>
    <row r="42" spans="1:12" s="19" customFormat="1" ht="12.75" customHeight="1" x14ac:dyDescent="0.2">
      <c r="A42" s="90"/>
      <c r="B42" s="105"/>
      <c r="C42" s="14" t="s">
        <v>28</v>
      </c>
      <c r="D42" s="92"/>
      <c r="E42" s="101"/>
      <c r="F42" s="14" t="s">
        <v>28</v>
      </c>
      <c r="G42" s="92"/>
      <c r="H42" s="101"/>
      <c r="I42" s="92"/>
      <c r="J42" s="96"/>
      <c r="K42" s="108"/>
      <c r="L42" s="101"/>
    </row>
    <row r="43" spans="1:12" s="19" customFormat="1" ht="12.75" customHeight="1" x14ac:dyDescent="0.2">
      <c r="A43" s="90">
        <f>SUM(A40,1)</f>
        <v>13</v>
      </c>
      <c r="B43" s="105" t="s">
        <v>6</v>
      </c>
      <c r="C43" s="13" t="s">
        <v>52</v>
      </c>
      <c r="D43" s="92"/>
      <c r="E43" s="99" t="e">
        <f t="shared" ref="E43" si="40">_xlfn.RANK.AVG(D43,$D$7:$D$54,1)</f>
        <v>#N/A</v>
      </c>
      <c r="F43" s="13" t="s">
        <v>52</v>
      </c>
      <c r="G43" s="92"/>
      <c r="H43" s="99" t="e">
        <f t="shared" ref="H43" si="41">_xlfn.RANK.AVG(G43,$G$7:$G$54,1)</f>
        <v>#N/A</v>
      </c>
      <c r="I43" s="92">
        <f>SUM(D43+G43)</f>
        <v>0</v>
      </c>
      <c r="J43" s="96" t="e">
        <f t="shared" ref="J43" si="42">E43+H43</f>
        <v>#N/A</v>
      </c>
      <c r="K43" s="106" t="e">
        <f>J43-I43/MAX(I7:I54)</f>
        <v>#N/A</v>
      </c>
      <c r="L43" s="99" t="e">
        <f>_xlfn.RANK.AVG(K43,$K$7:$K$54,1)</f>
        <v>#N/A</v>
      </c>
    </row>
    <row r="44" spans="1:12" s="19" customFormat="1" ht="12.75" customHeight="1" x14ac:dyDescent="0.2">
      <c r="A44" s="90"/>
      <c r="B44" s="105"/>
      <c r="C44" s="13" t="s">
        <v>53</v>
      </c>
      <c r="D44" s="92"/>
      <c r="E44" s="100"/>
      <c r="F44" s="13" t="s">
        <v>53</v>
      </c>
      <c r="G44" s="92"/>
      <c r="H44" s="100"/>
      <c r="I44" s="92"/>
      <c r="J44" s="96"/>
      <c r="K44" s="107"/>
      <c r="L44" s="100"/>
    </row>
    <row r="45" spans="1:12" s="19" customFormat="1" ht="12.75" customHeight="1" x14ac:dyDescent="0.2">
      <c r="A45" s="90"/>
      <c r="B45" s="105"/>
      <c r="C45" s="14" t="s">
        <v>54</v>
      </c>
      <c r="D45" s="92"/>
      <c r="E45" s="101"/>
      <c r="F45" s="14" t="s">
        <v>54</v>
      </c>
      <c r="G45" s="92"/>
      <c r="H45" s="101"/>
      <c r="I45" s="92"/>
      <c r="J45" s="96"/>
      <c r="K45" s="108"/>
      <c r="L45" s="101"/>
    </row>
    <row r="46" spans="1:12" s="19" customFormat="1" ht="12.75" customHeight="1" x14ac:dyDescent="0.2">
      <c r="A46" s="90">
        <f t="shared" ref="A46" si="43">SUM(A43,1)</f>
        <v>14</v>
      </c>
      <c r="B46" s="105" t="s">
        <v>18</v>
      </c>
      <c r="C46" s="13" t="s">
        <v>32</v>
      </c>
      <c r="D46" s="92"/>
      <c r="E46" s="99" t="e">
        <f t="shared" ref="E46" si="44">_xlfn.RANK.AVG(D46,$D$7:$D$54,1)</f>
        <v>#N/A</v>
      </c>
      <c r="F46" s="13" t="s">
        <v>32</v>
      </c>
      <c r="G46" s="92"/>
      <c r="H46" s="99" t="e">
        <f t="shared" ref="H46" si="45">_xlfn.RANK.AVG(G46,$G$7:$G$54,1)</f>
        <v>#N/A</v>
      </c>
      <c r="I46" s="92">
        <f>SUM(D46+G46)</f>
        <v>0</v>
      </c>
      <c r="J46" s="96" t="e">
        <f t="shared" ref="J46" si="46">E46+H46</f>
        <v>#N/A</v>
      </c>
      <c r="K46" s="106" t="e">
        <f>J46-I46/MAX(I7:I54)</f>
        <v>#N/A</v>
      </c>
      <c r="L46" s="99" t="e">
        <f t="shared" ref="L46" si="47">_xlfn.RANK.AVG(K46,$K$7:$K$54,1)</f>
        <v>#N/A</v>
      </c>
    </row>
    <row r="47" spans="1:12" s="19" customFormat="1" ht="12.75" customHeight="1" x14ac:dyDescent="0.2">
      <c r="A47" s="90"/>
      <c r="B47" s="105"/>
      <c r="C47" s="13" t="s">
        <v>33</v>
      </c>
      <c r="D47" s="92"/>
      <c r="E47" s="100"/>
      <c r="F47" s="13" t="s">
        <v>33</v>
      </c>
      <c r="G47" s="92"/>
      <c r="H47" s="100"/>
      <c r="I47" s="92"/>
      <c r="J47" s="96"/>
      <c r="K47" s="107"/>
      <c r="L47" s="100"/>
    </row>
    <row r="48" spans="1:12" s="19" customFormat="1" ht="12.75" customHeight="1" x14ac:dyDescent="0.2">
      <c r="A48" s="90"/>
      <c r="B48" s="105"/>
      <c r="C48" s="14" t="s">
        <v>34</v>
      </c>
      <c r="D48" s="92"/>
      <c r="E48" s="101"/>
      <c r="F48" s="14" t="s">
        <v>87</v>
      </c>
      <c r="G48" s="92"/>
      <c r="H48" s="101"/>
      <c r="I48" s="92"/>
      <c r="J48" s="96"/>
      <c r="K48" s="108"/>
      <c r="L48" s="101"/>
    </row>
    <row r="49" spans="1:12" s="19" customFormat="1" ht="12.75" customHeight="1" x14ac:dyDescent="0.2">
      <c r="A49" s="90">
        <f t="shared" ref="A49" si="48">SUM(A46,1)</f>
        <v>15</v>
      </c>
      <c r="B49" s="105" t="s">
        <v>19</v>
      </c>
      <c r="C49" s="13" t="s">
        <v>64</v>
      </c>
      <c r="D49" s="92"/>
      <c r="E49" s="99" t="e">
        <f t="shared" ref="E49" si="49">_xlfn.RANK.AVG(D49,$D$7:$D$54,1)</f>
        <v>#N/A</v>
      </c>
      <c r="F49" s="13" t="s">
        <v>64</v>
      </c>
      <c r="G49" s="92"/>
      <c r="H49" s="99" t="e">
        <f t="shared" ref="H49" si="50">_xlfn.RANK.AVG(G49,$G$7:$G$54,1)</f>
        <v>#N/A</v>
      </c>
      <c r="I49" s="92">
        <f>SUM(D49+G49)</f>
        <v>0</v>
      </c>
      <c r="J49" s="96" t="e">
        <f t="shared" ref="J49" si="51">E49+H49</f>
        <v>#N/A</v>
      </c>
      <c r="K49" s="106" t="e">
        <f>J49-I49/MAX(I7:I54)</f>
        <v>#N/A</v>
      </c>
      <c r="L49" s="99" t="e">
        <f t="shared" ref="L49" si="52">_xlfn.RANK.AVG(K49,$K$7:$K$54,1)</f>
        <v>#N/A</v>
      </c>
    </row>
    <row r="50" spans="1:12" s="19" customFormat="1" ht="12.75" customHeight="1" x14ac:dyDescent="0.2">
      <c r="A50" s="90"/>
      <c r="B50" s="105"/>
      <c r="C50" s="13" t="s">
        <v>65</v>
      </c>
      <c r="D50" s="92"/>
      <c r="E50" s="100"/>
      <c r="F50" s="13" t="s">
        <v>65</v>
      </c>
      <c r="G50" s="92"/>
      <c r="H50" s="100"/>
      <c r="I50" s="92"/>
      <c r="J50" s="96"/>
      <c r="K50" s="107"/>
      <c r="L50" s="100"/>
    </row>
    <row r="51" spans="1:12" s="19" customFormat="1" ht="12.75" customHeight="1" x14ac:dyDescent="0.2">
      <c r="A51" s="90"/>
      <c r="B51" s="105"/>
      <c r="C51" s="14" t="s">
        <v>66</v>
      </c>
      <c r="D51" s="92"/>
      <c r="E51" s="101"/>
      <c r="F51" s="14" t="s">
        <v>66</v>
      </c>
      <c r="G51" s="92"/>
      <c r="H51" s="101"/>
      <c r="I51" s="92"/>
      <c r="J51" s="96"/>
      <c r="K51" s="108"/>
      <c r="L51" s="101"/>
    </row>
    <row r="52" spans="1:12" s="19" customFormat="1" ht="12.75" customHeight="1" x14ac:dyDescent="0.2">
      <c r="A52" s="90">
        <f t="shared" ref="A52" si="53">SUM(A49,1)</f>
        <v>16</v>
      </c>
      <c r="B52" s="105" t="s">
        <v>78</v>
      </c>
      <c r="C52" s="13" t="s">
        <v>79</v>
      </c>
      <c r="D52" s="92"/>
      <c r="E52" s="99" t="e">
        <f t="shared" ref="E52" si="54">_xlfn.RANK.AVG(D52,$D$7:$D$54,1)</f>
        <v>#N/A</v>
      </c>
      <c r="F52" s="13" t="s">
        <v>79</v>
      </c>
      <c r="G52" s="92"/>
      <c r="H52" s="99" t="e">
        <f t="shared" ref="H52" si="55">_xlfn.RANK.AVG(G52,$G$7:$G$54,1)</f>
        <v>#N/A</v>
      </c>
      <c r="I52" s="92">
        <f>SUM(D52+G52)</f>
        <v>0</v>
      </c>
      <c r="J52" s="96" t="e">
        <f t="shared" ref="J52" si="56">E52+H52</f>
        <v>#N/A</v>
      </c>
      <c r="K52" s="106" t="e">
        <f>J52-I52/MAX(I7:I54)</f>
        <v>#N/A</v>
      </c>
      <c r="L52" s="99" t="e">
        <f t="shared" ref="L52" si="57">_xlfn.RANK.AVG(K52,$K$7:$K$54,1)</f>
        <v>#N/A</v>
      </c>
    </row>
    <row r="53" spans="1:12" s="19" customFormat="1" ht="12.75" customHeight="1" x14ac:dyDescent="0.2">
      <c r="A53" s="90"/>
      <c r="B53" s="105"/>
      <c r="C53" s="13" t="s">
        <v>80</v>
      </c>
      <c r="D53" s="92"/>
      <c r="E53" s="100"/>
      <c r="F53" s="13" t="s">
        <v>80</v>
      </c>
      <c r="G53" s="92"/>
      <c r="H53" s="100"/>
      <c r="I53" s="92"/>
      <c r="J53" s="96"/>
      <c r="K53" s="107"/>
      <c r="L53" s="100"/>
    </row>
    <row r="54" spans="1:12" s="19" customFormat="1" ht="12.75" customHeight="1" x14ac:dyDescent="0.2">
      <c r="A54" s="90"/>
      <c r="B54" s="105"/>
      <c r="C54" s="14" t="s">
        <v>81</v>
      </c>
      <c r="D54" s="92"/>
      <c r="E54" s="101"/>
      <c r="F54" s="14" t="s">
        <v>81</v>
      </c>
      <c r="G54" s="92"/>
      <c r="H54" s="101"/>
      <c r="I54" s="92"/>
      <c r="J54" s="96"/>
      <c r="K54" s="108"/>
      <c r="L54" s="101"/>
    </row>
  </sheetData>
  <mergeCells count="171">
    <mergeCell ref="L52:L54"/>
    <mergeCell ref="L49:L51"/>
    <mergeCell ref="A52:A54"/>
    <mergeCell ref="B52:B54"/>
    <mergeCell ref="D52:D54"/>
    <mergeCell ref="E52:E54"/>
    <mergeCell ref="G52:G54"/>
    <mergeCell ref="H52:H54"/>
    <mergeCell ref="I52:I54"/>
    <mergeCell ref="J52:J54"/>
    <mergeCell ref="K52:K54"/>
    <mergeCell ref="A49:A51"/>
    <mergeCell ref="B49:B51"/>
    <mergeCell ref="D49:D51"/>
    <mergeCell ref="E49:E51"/>
    <mergeCell ref="G49:G51"/>
    <mergeCell ref="H49:H51"/>
    <mergeCell ref="I49:I51"/>
    <mergeCell ref="J49:J51"/>
    <mergeCell ref="K49:K51"/>
    <mergeCell ref="L43:L45"/>
    <mergeCell ref="A46:A48"/>
    <mergeCell ref="B46:B48"/>
    <mergeCell ref="D46:D48"/>
    <mergeCell ref="E46:E48"/>
    <mergeCell ref="G46:G48"/>
    <mergeCell ref="H46:H48"/>
    <mergeCell ref="I46:I48"/>
    <mergeCell ref="J46:J48"/>
    <mergeCell ref="K46:K48"/>
    <mergeCell ref="L46:L48"/>
    <mergeCell ref="A43:A45"/>
    <mergeCell ref="B43:B45"/>
    <mergeCell ref="D43:D45"/>
    <mergeCell ref="E43:E45"/>
    <mergeCell ref="G43:G45"/>
    <mergeCell ref="H43:H45"/>
    <mergeCell ref="I43:I45"/>
    <mergeCell ref="J43:J45"/>
    <mergeCell ref="K43:K45"/>
    <mergeCell ref="L37:L39"/>
    <mergeCell ref="A40:A42"/>
    <mergeCell ref="B40:B42"/>
    <mergeCell ref="D40:D42"/>
    <mergeCell ref="E40:E42"/>
    <mergeCell ref="G40:G42"/>
    <mergeCell ref="H40:H42"/>
    <mergeCell ref="I40:I42"/>
    <mergeCell ref="J40:J42"/>
    <mergeCell ref="K40:K42"/>
    <mergeCell ref="L40:L42"/>
    <mergeCell ref="A37:A39"/>
    <mergeCell ref="B37:B39"/>
    <mergeCell ref="D37:D39"/>
    <mergeCell ref="E37:E39"/>
    <mergeCell ref="G37:G39"/>
    <mergeCell ref="H37:H39"/>
    <mergeCell ref="I37:I39"/>
    <mergeCell ref="J37:J39"/>
    <mergeCell ref="K37:K39"/>
    <mergeCell ref="L31:L33"/>
    <mergeCell ref="A34:A36"/>
    <mergeCell ref="B34:B36"/>
    <mergeCell ref="D34:D36"/>
    <mergeCell ref="E34:E36"/>
    <mergeCell ref="G34:G36"/>
    <mergeCell ref="H34:H36"/>
    <mergeCell ref="I34:I36"/>
    <mergeCell ref="J34:J36"/>
    <mergeCell ref="K34:K36"/>
    <mergeCell ref="L34:L36"/>
    <mergeCell ref="A31:A33"/>
    <mergeCell ref="B31:B33"/>
    <mergeCell ref="D31:D33"/>
    <mergeCell ref="E31:E33"/>
    <mergeCell ref="G31:G33"/>
    <mergeCell ref="H31:H33"/>
    <mergeCell ref="I31:I33"/>
    <mergeCell ref="J31:J33"/>
    <mergeCell ref="K31:K33"/>
    <mergeCell ref="L25:L27"/>
    <mergeCell ref="A28:A30"/>
    <mergeCell ref="B28:B30"/>
    <mergeCell ref="D28:D30"/>
    <mergeCell ref="E28:E30"/>
    <mergeCell ref="G28:G30"/>
    <mergeCell ref="H28:H30"/>
    <mergeCell ref="I28:I30"/>
    <mergeCell ref="J28:J30"/>
    <mergeCell ref="K28:K30"/>
    <mergeCell ref="L28:L30"/>
    <mergeCell ref="A25:A27"/>
    <mergeCell ref="B25:B27"/>
    <mergeCell ref="D25:D27"/>
    <mergeCell ref="E25:E27"/>
    <mergeCell ref="G25:G27"/>
    <mergeCell ref="H25:H27"/>
    <mergeCell ref="I25:I27"/>
    <mergeCell ref="J25:J27"/>
    <mergeCell ref="K25:K27"/>
    <mergeCell ref="L19:L21"/>
    <mergeCell ref="A22:A24"/>
    <mergeCell ref="B22:B24"/>
    <mergeCell ref="D22:D24"/>
    <mergeCell ref="E22:E24"/>
    <mergeCell ref="G22:G24"/>
    <mergeCell ref="H22:H24"/>
    <mergeCell ref="I22:I24"/>
    <mergeCell ref="J22:J24"/>
    <mergeCell ref="K22:K24"/>
    <mergeCell ref="L22:L24"/>
    <mergeCell ref="A19:A21"/>
    <mergeCell ref="B19:B21"/>
    <mergeCell ref="D19:D21"/>
    <mergeCell ref="E19:E21"/>
    <mergeCell ref="G19:G21"/>
    <mergeCell ref="H19:H21"/>
    <mergeCell ref="I19:I21"/>
    <mergeCell ref="J19:J21"/>
    <mergeCell ref="K19:K21"/>
    <mergeCell ref="L13:L15"/>
    <mergeCell ref="A16:A18"/>
    <mergeCell ref="B16:B18"/>
    <mergeCell ref="D16:D18"/>
    <mergeCell ref="E16:E18"/>
    <mergeCell ref="G16:G18"/>
    <mergeCell ref="H16:H18"/>
    <mergeCell ref="I16:I18"/>
    <mergeCell ref="J16:J18"/>
    <mergeCell ref="K16:K18"/>
    <mergeCell ref="L16:L18"/>
    <mergeCell ref="A13:A15"/>
    <mergeCell ref="B13:B15"/>
    <mergeCell ref="D13:D15"/>
    <mergeCell ref="E13:E15"/>
    <mergeCell ref="G13:G15"/>
    <mergeCell ref="H13:H15"/>
    <mergeCell ref="I13:I15"/>
    <mergeCell ref="J13:J15"/>
    <mergeCell ref="K13:K15"/>
    <mergeCell ref="L7:L9"/>
    <mergeCell ref="A10:A12"/>
    <mergeCell ref="B10:B12"/>
    <mergeCell ref="D10:D12"/>
    <mergeCell ref="E10:E12"/>
    <mergeCell ref="G10:G12"/>
    <mergeCell ref="H10:H12"/>
    <mergeCell ref="I10:I12"/>
    <mergeCell ref="J10:J12"/>
    <mergeCell ref="K10:K12"/>
    <mergeCell ref="L10:L12"/>
    <mergeCell ref="A7:A9"/>
    <mergeCell ref="B7:B9"/>
    <mergeCell ref="D7:D9"/>
    <mergeCell ref="E7:E9"/>
    <mergeCell ref="G7:G9"/>
    <mergeCell ref="H7:H9"/>
    <mergeCell ref="I7:I9"/>
    <mergeCell ref="J7:J9"/>
    <mergeCell ref="K7:K9"/>
    <mergeCell ref="A1:L1"/>
    <mergeCell ref="A2:L2"/>
    <mergeCell ref="A3:L3"/>
    <mergeCell ref="A5:A6"/>
    <mergeCell ref="B5:B6"/>
    <mergeCell ref="C5:E5"/>
    <mergeCell ref="F5:H5"/>
    <mergeCell ref="I5:I6"/>
    <mergeCell ref="J5:J6"/>
    <mergeCell ref="K5:K6"/>
    <mergeCell ref="L5:L6"/>
  </mergeCells>
  <conditionalFormatting sqref="E7:E54">
    <cfRule type="cellIs" dxfId="50" priority="10" operator="equal">
      <formula>3</formula>
    </cfRule>
    <cfRule type="cellIs" dxfId="49" priority="11" operator="equal">
      <formula>2</formula>
    </cfRule>
    <cfRule type="cellIs" dxfId="48" priority="12" operator="equal">
      <formula>1</formula>
    </cfRule>
  </conditionalFormatting>
  <conditionalFormatting sqref="H7:H54">
    <cfRule type="cellIs" dxfId="47" priority="7" operator="equal">
      <formula>3</formula>
    </cfRule>
    <cfRule type="cellIs" dxfId="46" priority="8" operator="equal">
      <formula>2</formula>
    </cfRule>
    <cfRule type="cellIs" dxfId="45" priority="9" operator="equal">
      <formula>1</formula>
    </cfRule>
  </conditionalFormatting>
  <conditionalFormatting sqref="K7:K54">
    <cfRule type="cellIs" dxfId="44" priority="4" operator="equal">
      <formula>3</formula>
    </cfRule>
    <cfRule type="cellIs" dxfId="43" priority="5" operator="equal">
      <formula>2</formula>
    </cfRule>
    <cfRule type="cellIs" dxfId="42" priority="6" operator="equal">
      <formula>1</formula>
    </cfRule>
  </conditionalFormatting>
  <conditionalFormatting sqref="L7:L54">
    <cfRule type="cellIs" dxfId="41" priority="1" operator="equal">
      <formula>3</formula>
    </cfRule>
    <cfRule type="cellIs" dxfId="40" priority="2" operator="equal">
      <formula>2</formula>
    </cfRule>
    <cfRule type="cellIs" dxfId="39" priority="3" operator="equal">
      <formula>1</formula>
    </cfRule>
  </conditionalFormatting>
  <pageMargins left="0.39370078740157483" right="0.39370078740157483" top="0.59055118110236227" bottom="0.39370078740157483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Итоговый 2018</vt:lpstr>
      <vt:lpstr>1 этап</vt:lpstr>
      <vt:lpstr>2 этап</vt:lpstr>
      <vt:lpstr>3 этап</vt:lpstr>
      <vt:lpstr>'Итоговый 2018'!Область_печати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Гелясов Д.О.</cp:lastModifiedBy>
  <cp:lastPrinted>2018-09-11T06:38:48Z</cp:lastPrinted>
  <dcterms:created xsi:type="dcterms:W3CDTF">2008-01-21T12:47:27Z</dcterms:created>
  <dcterms:modified xsi:type="dcterms:W3CDTF">2018-09-11T09:06:48Z</dcterms:modified>
</cp:coreProperties>
</file>