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oshkin\Documents\Мои документы\"/>
    </mc:Choice>
  </mc:AlternateContent>
  <bookViews>
    <workbookView xWindow="0" yWindow="0" windowWidth="28800" windowHeight="964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C23" i="1"/>
  <c r="F21" i="1"/>
  <c r="F19" i="1"/>
  <c r="F16" i="1"/>
  <c r="F14" i="1"/>
  <c r="F15" i="1"/>
  <c r="F7" i="1"/>
  <c r="F5" i="1"/>
  <c r="F13" i="1"/>
  <c r="F8" i="1"/>
  <c r="F9" i="1"/>
  <c r="F10" i="1"/>
  <c r="F11" i="1"/>
  <c r="F12" i="1"/>
  <c r="F6" i="1"/>
  <c r="F20" i="1" l="1"/>
</calcChain>
</file>

<file path=xl/sharedStrings.xml><?xml version="1.0" encoding="utf-8"?>
<sst xmlns="http://schemas.openxmlformats.org/spreadsheetml/2006/main" count="44" uniqueCount="34">
  <si>
    <t>Дрова</t>
  </si>
  <si>
    <t>м3</t>
  </si>
  <si>
    <t>Лавка</t>
  </si>
  <si>
    <t>шт</t>
  </si>
  <si>
    <t>Мусорный бак</t>
  </si>
  <si>
    <t>Калькуляция общей стоянки "Повчинский старик 1"</t>
  </si>
  <si>
    <t>Кострище</t>
  </si>
  <si>
    <t>Мангал</t>
  </si>
  <si>
    <t>Туалет</t>
  </si>
  <si>
    <t>Урны</t>
  </si>
  <si>
    <t>1 раз в неделю</t>
  </si>
  <si>
    <t>Итого материалы</t>
  </si>
  <si>
    <t>Вывоз мусора, завоз дров</t>
  </si>
  <si>
    <t>Вместимость</t>
  </si>
  <si>
    <t>чел</t>
  </si>
  <si>
    <t>Накладные расходы</t>
  </si>
  <si>
    <t>Аренда земли</t>
  </si>
  <si>
    <t>Налоги, экология</t>
  </si>
  <si>
    <t>Всего расходов</t>
  </si>
  <si>
    <t>Рентабельность</t>
  </si>
  <si>
    <t>Наименование</t>
  </si>
  <si>
    <t>Потребность</t>
  </si>
  <si>
    <t>Цена, руб</t>
  </si>
  <si>
    <t>Стоимость, руб</t>
  </si>
  <si>
    <t>срок службы/периодичность</t>
  </si>
  <si>
    <t>сезон,5 мес</t>
  </si>
  <si>
    <t xml:space="preserve"> на выходные, 44 дн за сезон</t>
  </si>
  <si>
    <t>в день, 22 пт+22 суб+ 22 воскр) 66 дн за сезон июнь-октябрь</t>
  </si>
  <si>
    <t>Прибыль</t>
  </si>
  <si>
    <t>ФОТ с ФСЗН</t>
  </si>
  <si>
    <t>ставка</t>
  </si>
  <si>
    <t>800 руб/ 0,1 ставки</t>
  </si>
  <si>
    <t>Всего стоянок</t>
  </si>
  <si>
    <t>из расчета 1 чел обслуживает в месяц 10 стоянк)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</si>
</sst>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5" formatCode="_-* #,##0\ _₽_-;\-* #,##0\ _₽_-;_-* &quot;-&quot;??\ _₽_-;_-@_-"/>
  </numFmts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165" fontId="0" fillId="0" borderId="1" xfId="1" applyNumberFormat="1" applyFont="1" applyBorder="1"/>
    <xf numFmtId="9" fontId="0" fillId="0" borderId="1" xfId="2" applyFont="1" applyBorder="1"/>
    <xf numFmtId="0" fontId="0" fillId="0" borderId="1" xfId="0" applyFill="1" applyBorder="1"/>
    <xf numFmtId="165" fontId="0" fillId="0" borderId="1" xfId="0" applyNumberFormat="1" applyBorder="1"/>
    <xf numFmtId="43" fontId="0" fillId="0" borderId="1" xfId="1" applyNumberFormat="1" applyFont="1" applyBorder="1"/>
    <xf numFmtId="165" fontId="0" fillId="0" borderId="0" xfId="0" applyNumberFormat="1"/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workbookViewId="0">
      <selection activeCell="D20" sqref="D20"/>
    </sheetView>
  </sheetViews>
  <sheetFormatPr defaultRowHeight="15" x14ac:dyDescent="0.25"/>
  <cols>
    <col min="1" max="1" width="27.140625" customWidth="1"/>
    <col min="2" max="2" width="14.5703125" customWidth="1"/>
    <col min="3" max="3" width="22.28515625" customWidth="1"/>
    <col min="4" max="4" width="54.5703125" customWidth="1"/>
    <col min="5" max="5" width="13.140625" customWidth="1"/>
    <col min="6" max="6" width="16.85546875" customWidth="1"/>
  </cols>
  <sheetData>
    <row r="2" spans="1:7" x14ac:dyDescent="0.25">
      <c r="A2" t="s">
        <v>5</v>
      </c>
    </row>
    <row r="4" spans="1:7" ht="46.5" customHeight="1" x14ac:dyDescent="0.25">
      <c r="A4" s="3" t="s">
        <v>20</v>
      </c>
      <c r="B4" s="3"/>
      <c r="C4" s="3" t="s">
        <v>21</v>
      </c>
      <c r="D4" s="3" t="s">
        <v>24</v>
      </c>
      <c r="E4" s="3" t="s">
        <v>22</v>
      </c>
      <c r="F4" s="3" t="s">
        <v>23</v>
      </c>
    </row>
    <row r="5" spans="1:7" x14ac:dyDescent="0.25">
      <c r="A5" s="1" t="s">
        <v>13</v>
      </c>
      <c r="B5" s="1" t="s">
        <v>14</v>
      </c>
      <c r="C5" s="1">
        <v>15</v>
      </c>
      <c r="D5" s="1" t="s">
        <v>27</v>
      </c>
      <c r="E5" s="8">
        <v>4</v>
      </c>
      <c r="F5" s="4">
        <f>E5*66*C5</f>
        <v>3960</v>
      </c>
    </row>
    <row r="6" spans="1:7" x14ac:dyDescent="0.25">
      <c r="A6" s="1" t="s">
        <v>0</v>
      </c>
      <c r="B6" s="1" t="s">
        <v>1</v>
      </c>
      <c r="C6" s="1">
        <v>0.2</v>
      </c>
      <c r="D6" s="1" t="s">
        <v>26</v>
      </c>
      <c r="E6" s="4">
        <v>30</v>
      </c>
      <c r="F6" s="4">
        <f>C6*E6*22</f>
        <v>132</v>
      </c>
    </row>
    <row r="7" spans="1:7" x14ac:dyDescent="0.25">
      <c r="A7" s="1" t="s">
        <v>2</v>
      </c>
      <c r="B7" s="1" t="s">
        <v>3</v>
      </c>
      <c r="C7" s="1">
        <v>3</v>
      </c>
      <c r="D7" s="1" t="s">
        <v>25</v>
      </c>
      <c r="E7" s="4">
        <v>50</v>
      </c>
      <c r="F7" s="4">
        <f>E7</f>
        <v>50</v>
      </c>
    </row>
    <row r="8" spans="1:7" x14ac:dyDescent="0.25">
      <c r="A8" s="1" t="s">
        <v>4</v>
      </c>
      <c r="B8" s="1" t="s">
        <v>3</v>
      </c>
      <c r="C8" s="1">
        <v>1</v>
      </c>
      <c r="D8" s="1" t="s">
        <v>25</v>
      </c>
      <c r="E8" s="4">
        <v>150</v>
      </c>
      <c r="F8" s="4">
        <f t="shared" ref="F8:F12" si="0">E8</f>
        <v>150</v>
      </c>
    </row>
    <row r="9" spans="1:7" x14ac:dyDescent="0.25">
      <c r="A9" s="1" t="s">
        <v>6</v>
      </c>
      <c r="B9" s="1" t="s">
        <v>3</v>
      </c>
      <c r="C9" s="1">
        <v>1</v>
      </c>
      <c r="D9" s="1" t="s">
        <v>25</v>
      </c>
      <c r="E9" s="4">
        <v>20</v>
      </c>
      <c r="F9" s="4">
        <f t="shared" si="0"/>
        <v>20</v>
      </c>
    </row>
    <row r="10" spans="1:7" x14ac:dyDescent="0.25">
      <c r="A10" s="1" t="s">
        <v>7</v>
      </c>
      <c r="B10" s="1" t="s">
        <v>3</v>
      </c>
      <c r="C10" s="1">
        <v>2</v>
      </c>
      <c r="D10" s="1" t="s">
        <v>25</v>
      </c>
      <c r="E10" s="4">
        <v>20</v>
      </c>
      <c r="F10" s="4">
        <f t="shared" si="0"/>
        <v>20</v>
      </c>
    </row>
    <row r="11" spans="1:7" x14ac:dyDescent="0.25">
      <c r="A11" s="1" t="s">
        <v>8</v>
      </c>
      <c r="B11" s="1" t="s">
        <v>3</v>
      </c>
      <c r="C11" s="1">
        <v>1</v>
      </c>
      <c r="D11" s="1" t="s">
        <v>25</v>
      </c>
      <c r="E11" s="4">
        <v>150</v>
      </c>
      <c r="F11" s="4">
        <f t="shared" si="0"/>
        <v>150</v>
      </c>
    </row>
    <row r="12" spans="1:7" x14ac:dyDescent="0.25">
      <c r="A12" s="1" t="s">
        <v>9</v>
      </c>
      <c r="B12" s="1" t="s">
        <v>3</v>
      </c>
      <c r="C12" s="1">
        <v>1</v>
      </c>
      <c r="D12" s="1" t="s">
        <v>25</v>
      </c>
      <c r="E12" s="4">
        <v>20</v>
      </c>
      <c r="F12" s="4">
        <f t="shared" si="0"/>
        <v>20</v>
      </c>
    </row>
    <row r="13" spans="1:7" x14ac:dyDescent="0.25">
      <c r="A13" s="1" t="s">
        <v>12</v>
      </c>
      <c r="C13" s="1"/>
      <c r="D13" s="1" t="s">
        <v>10</v>
      </c>
      <c r="E13" s="4">
        <v>40</v>
      </c>
      <c r="F13" s="4">
        <f>E13*22</f>
        <v>880</v>
      </c>
    </row>
    <row r="14" spans="1:7" x14ac:dyDescent="0.25">
      <c r="A14" s="1" t="s">
        <v>11</v>
      </c>
      <c r="B14" s="1"/>
      <c r="C14" s="1"/>
      <c r="D14" s="1"/>
      <c r="E14" s="4"/>
      <c r="F14" s="4">
        <f>SUM(F6:F13)</f>
        <v>1422</v>
      </c>
    </row>
    <row r="15" spans="1:7" x14ac:dyDescent="0.25">
      <c r="A15" s="1" t="s">
        <v>29</v>
      </c>
      <c r="B15" s="1" t="s">
        <v>30</v>
      </c>
      <c r="C15" s="1" t="s">
        <v>31</v>
      </c>
      <c r="D15" s="1" t="s">
        <v>33</v>
      </c>
      <c r="E15" s="4"/>
      <c r="F15" s="4">
        <f>800*0.1*1.35*5</f>
        <v>540</v>
      </c>
    </row>
    <row r="16" spans="1:7" x14ac:dyDescent="0.25">
      <c r="A16" s="1" t="s">
        <v>15</v>
      </c>
      <c r="B16" s="1"/>
      <c r="C16" s="2">
        <v>0.25</v>
      </c>
      <c r="D16" s="2"/>
      <c r="E16" s="4"/>
      <c r="F16" s="4">
        <f>F14*C16</f>
        <v>355.5</v>
      </c>
      <c r="G16" s="9"/>
    </row>
    <row r="17" spans="1:6" x14ac:dyDescent="0.25">
      <c r="A17" s="1" t="s">
        <v>17</v>
      </c>
      <c r="B17" s="1"/>
      <c r="C17" s="1"/>
      <c r="D17" s="1"/>
      <c r="E17" s="4"/>
      <c r="F17" s="4">
        <v>10</v>
      </c>
    </row>
    <row r="18" spans="1:6" x14ac:dyDescent="0.25">
      <c r="A18" s="1" t="s">
        <v>16</v>
      </c>
      <c r="B18" s="1"/>
      <c r="C18" s="1"/>
      <c r="D18" s="1"/>
      <c r="E18" s="4"/>
      <c r="F18" s="4">
        <v>50</v>
      </c>
    </row>
    <row r="19" spans="1:6" x14ac:dyDescent="0.25">
      <c r="A19" s="1" t="s">
        <v>18</v>
      </c>
      <c r="B19" s="1"/>
      <c r="C19" s="1"/>
      <c r="D19" s="1"/>
      <c r="E19" s="4"/>
      <c r="F19" s="4">
        <f>F14+F16+F17+F18+F15</f>
        <v>2377.5</v>
      </c>
    </row>
    <row r="20" spans="1:6" x14ac:dyDescent="0.25">
      <c r="A20" s="1" t="s">
        <v>19</v>
      </c>
      <c r="B20" s="1"/>
      <c r="C20" s="1"/>
      <c r="D20" s="1"/>
      <c r="E20" s="4"/>
      <c r="F20" s="5">
        <f>(F5/1.2-F19)/F19</f>
        <v>0.38801261829652994</v>
      </c>
    </row>
    <row r="21" spans="1:6" x14ac:dyDescent="0.25">
      <c r="A21" s="6" t="s">
        <v>28</v>
      </c>
      <c r="B21" s="1"/>
      <c r="C21" s="1"/>
      <c r="D21" s="1"/>
      <c r="E21" s="1"/>
      <c r="F21" s="7">
        <f>F5/1.2-F19</f>
        <v>922.5</v>
      </c>
    </row>
    <row r="23" spans="1:6" x14ac:dyDescent="0.25">
      <c r="A23" t="s">
        <v>32</v>
      </c>
      <c r="B23">
        <v>20</v>
      </c>
      <c r="C23">
        <f>C5*B23</f>
        <v>300</v>
      </c>
      <c r="F23" s="9">
        <f>F21*B23</f>
        <v>18450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 V. Koshkin</dc:creator>
  <cp:lastModifiedBy>Andrey V. Koshkin</cp:lastModifiedBy>
  <dcterms:created xsi:type="dcterms:W3CDTF">2017-06-01T12:23:18Z</dcterms:created>
  <dcterms:modified xsi:type="dcterms:W3CDTF">2017-06-01T13:25:27Z</dcterms:modified>
</cp:coreProperties>
</file>