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xr:revisionPtr revIDLastSave="0" documentId="13_ncr:1_{E73B03A8-8780-864A-9301-DA37367D4E3B}" xr6:coauthVersionLast="45" xr6:coauthVersionMax="45" xr10:uidLastSave="{00000000-0000-0000-0000-000000000000}"/>
  <bookViews>
    <workbookView xWindow="-120" yWindow="-120" windowWidth="15600" windowHeight="11760" tabRatio="500" activeTab="4" xr2:uid="{00000000-000D-0000-FFFF-FFFF00000000}"/>
  </bookViews>
  <sheets>
    <sheet name="Результаты" sheetId="1" r:id="rId1"/>
    <sheet name="1-й тур" sheetId="2" r:id="rId2"/>
    <sheet name="2-й тур" sheetId="3" r:id="rId3"/>
    <sheet name="3-тур" sheetId="4" r:id="rId4"/>
    <sheet name="Лист1" sheetId="5" r:id="rId5"/>
  </sheets>
  <definedNames>
    <definedName name="_xlnm._FilterDatabase" localSheetId="0" hidden="1">Результаты!$A$6:$N$49</definedName>
    <definedName name="Excel_BuiltIn__FilterDatabase" localSheetId="0">Результаты!$A$6:$N$49</definedName>
    <definedName name="Excel_BuiltIn_Print_Area" localSheetId="0">Результаты!$A$1:$N$49</definedName>
    <definedName name="_xlnm.Print_Area" localSheetId="0">Результаты!$A$1:$N$49</definedName>
  </definedNames>
  <calcPr calcId="191028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44" i="1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D47" i="1"/>
  <c r="F3" i="2"/>
  <c r="I3" i="2"/>
  <c r="L3" i="2"/>
  <c r="O3" i="2"/>
  <c r="R3" i="2"/>
  <c r="U3" i="2"/>
  <c r="X3" i="2"/>
  <c r="AA3" i="2"/>
  <c r="AD3" i="2"/>
  <c r="AG3" i="2"/>
  <c r="AJ3" i="2"/>
  <c r="AM3" i="2"/>
  <c r="AP3" i="2"/>
  <c r="F4" i="2"/>
  <c r="I4" i="2"/>
  <c r="L4" i="2"/>
  <c r="O4" i="2"/>
  <c r="R4" i="2"/>
  <c r="U4" i="2"/>
  <c r="X4" i="2"/>
  <c r="AA4" i="2"/>
  <c r="AD4" i="2"/>
  <c r="AG4" i="2"/>
  <c r="AJ4" i="2"/>
  <c r="AM4" i="2"/>
  <c r="AP4" i="2"/>
  <c r="F5" i="2"/>
  <c r="I5" i="2"/>
  <c r="L5" i="2"/>
  <c r="O5" i="2"/>
  <c r="R5" i="2"/>
  <c r="U5" i="2"/>
  <c r="X5" i="2"/>
  <c r="AA5" i="2"/>
  <c r="AD5" i="2"/>
  <c r="AG5" i="2"/>
  <c r="AJ5" i="2"/>
  <c r="AM5" i="2"/>
  <c r="AP5" i="2"/>
  <c r="F6" i="2"/>
  <c r="I6" i="2"/>
  <c r="L6" i="2"/>
  <c r="O6" i="2"/>
  <c r="R6" i="2"/>
  <c r="U6" i="2"/>
  <c r="X6" i="2"/>
  <c r="AA6" i="2"/>
  <c r="AD6" i="2"/>
  <c r="AG6" i="2"/>
  <c r="AJ6" i="2"/>
  <c r="AM6" i="2"/>
  <c r="AP6" i="2"/>
  <c r="F7" i="2"/>
  <c r="I7" i="2"/>
  <c r="L7" i="2"/>
  <c r="O7" i="2"/>
  <c r="R7" i="2"/>
  <c r="U7" i="2"/>
  <c r="X7" i="2"/>
  <c r="AA7" i="2"/>
  <c r="AD7" i="2"/>
  <c r="AG7" i="2"/>
  <c r="AJ7" i="2"/>
  <c r="AJ8" i="2"/>
  <c r="AJ9" i="2"/>
  <c r="AJ10" i="2"/>
  <c r="AJ11" i="2"/>
  <c r="AJ12" i="2"/>
  <c r="AJ13" i="2"/>
  <c r="AJ14" i="2"/>
  <c r="AJ15" i="2"/>
  <c r="AJ16" i="2"/>
  <c r="AJ17" i="2"/>
  <c r="AJ18" i="2"/>
  <c r="D17" i="1"/>
  <c r="AM7" i="2"/>
  <c r="AP7" i="2"/>
  <c r="F8" i="2"/>
  <c r="I8" i="2"/>
  <c r="L8" i="2"/>
  <c r="O8" i="2"/>
  <c r="R8" i="2"/>
  <c r="U8" i="2"/>
  <c r="X8" i="2"/>
  <c r="AA8" i="2"/>
  <c r="AD8" i="2"/>
  <c r="AG8" i="2"/>
  <c r="AM8" i="2"/>
  <c r="AP8" i="2"/>
  <c r="F9" i="2"/>
  <c r="I9" i="2"/>
  <c r="L9" i="2"/>
  <c r="O9" i="2"/>
  <c r="R9" i="2"/>
  <c r="U9" i="2"/>
  <c r="X9" i="2"/>
  <c r="AA9" i="2"/>
  <c r="AD9" i="2"/>
  <c r="AG9" i="2"/>
  <c r="AM9" i="2"/>
  <c r="AP9" i="2"/>
  <c r="F10" i="2"/>
  <c r="I10" i="2"/>
  <c r="L10" i="2"/>
  <c r="O10" i="2"/>
  <c r="R10" i="2"/>
  <c r="U10" i="2"/>
  <c r="X10" i="2"/>
  <c r="AA10" i="2"/>
  <c r="AD10" i="2"/>
  <c r="AG10" i="2"/>
  <c r="AM10" i="2"/>
  <c r="AP10" i="2"/>
  <c r="F11" i="2"/>
  <c r="I11" i="2"/>
  <c r="L11" i="2"/>
  <c r="O11" i="2"/>
  <c r="R11" i="2"/>
  <c r="U11" i="2"/>
  <c r="X11" i="2"/>
  <c r="AA11" i="2"/>
  <c r="AD11" i="2"/>
  <c r="AG11" i="2"/>
  <c r="AM11" i="2"/>
  <c r="AP11" i="2"/>
  <c r="F12" i="2"/>
  <c r="I12" i="2"/>
  <c r="L12" i="2"/>
  <c r="O12" i="2"/>
  <c r="R12" i="2"/>
  <c r="U12" i="2"/>
  <c r="X12" i="2"/>
  <c r="AA12" i="2"/>
  <c r="AD12" i="2"/>
  <c r="AG12" i="2"/>
  <c r="AM12" i="2"/>
  <c r="AP12" i="2"/>
  <c r="F13" i="2"/>
  <c r="I13" i="2"/>
  <c r="L13" i="2"/>
  <c r="O13" i="2"/>
  <c r="R13" i="2"/>
  <c r="U13" i="2"/>
  <c r="X13" i="2"/>
  <c r="AA13" i="2"/>
  <c r="AD13" i="2"/>
  <c r="AG13" i="2"/>
  <c r="AM13" i="2"/>
  <c r="AP13" i="2"/>
  <c r="F14" i="2"/>
  <c r="I14" i="2"/>
  <c r="L14" i="2"/>
  <c r="O14" i="2"/>
  <c r="R14" i="2"/>
  <c r="U14" i="2"/>
  <c r="X14" i="2"/>
  <c r="AA14" i="2"/>
  <c r="AD14" i="2"/>
  <c r="AG14" i="2"/>
  <c r="AM14" i="2"/>
  <c r="AP14" i="2"/>
  <c r="F15" i="2"/>
  <c r="I15" i="2"/>
  <c r="L15" i="2"/>
  <c r="O15" i="2"/>
  <c r="R15" i="2"/>
  <c r="U15" i="2"/>
  <c r="X15" i="2"/>
  <c r="AA15" i="2"/>
  <c r="AD15" i="2"/>
  <c r="AG15" i="2"/>
  <c r="AM15" i="2"/>
  <c r="AP15" i="2"/>
  <c r="F16" i="2"/>
  <c r="I16" i="2"/>
  <c r="L16" i="2"/>
  <c r="O16" i="2"/>
  <c r="R16" i="2"/>
  <c r="U16" i="2"/>
  <c r="X16" i="2"/>
  <c r="AA16" i="2"/>
  <c r="AD16" i="2"/>
  <c r="AG16" i="2"/>
  <c r="AM16" i="2"/>
  <c r="AP16" i="2"/>
  <c r="F17" i="2"/>
  <c r="I17" i="2"/>
  <c r="L17" i="2"/>
  <c r="O17" i="2"/>
  <c r="R17" i="2"/>
  <c r="U17" i="2"/>
  <c r="X17" i="2"/>
  <c r="AA17" i="2"/>
  <c r="AD17" i="2"/>
  <c r="AG17" i="2"/>
  <c r="AM17" i="2"/>
  <c r="AP17" i="2"/>
  <c r="R18" i="2"/>
  <c r="X18" i="2"/>
  <c r="AM18" i="2"/>
  <c r="D8" i="1"/>
  <c r="D22" i="2"/>
  <c r="G22" i="2"/>
  <c r="D23" i="2"/>
  <c r="G23" i="2"/>
  <c r="C3" i="3"/>
  <c r="F3" i="3"/>
  <c r="I3" i="3"/>
  <c r="L3" i="3"/>
  <c r="O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G11" i="1"/>
  <c r="R3" i="3"/>
  <c r="U3" i="3"/>
  <c r="X3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G35" i="1"/>
  <c r="AD3" i="3"/>
  <c r="AG3" i="3"/>
  <c r="AJ3" i="3"/>
  <c r="AM3" i="3"/>
  <c r="AP3" i="3"/>
  <c r="C4" i="3"/>
  <c r="F4" i="3"/>
  <c r="I4" i="3"/>
  <c r="L4" i="3"/>
  <c r="R4" i="3"/>
  <c r="U4" i="3"/>
  <c r="X4" i="3"/>
  <c r="AD4" i="3"/>
  <c r="AG4" i="3"/>
  <c r="AJ4" i="3"/>
  <c r="AM4" i="3"/>
  <c r="AP4" i="3"/>
  <c r="C5" i="3"/>
  <c r="F5" i="3"/>
  <c r="I5" i="3"/>
  <c r="L5" i="3"/>
  <c r="R5" i="3"/>
  <c r="U5" i="3"/>
  <c r="X5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D18" i="3"/>
  <c r="G32" i="1"/>
  <c r="AG5" i="3"/>
  <c r="AJ5" i="3"/>
  <c r="AM5" i="3"/>
  <c r="AP5" i="3"/>
  <c r="C6" i="3"/>
  <c r="F6" i="3"/>
  <c r="I6" i="3"/>
  <c r="L6" i="3"/>
  <c r="R6" i="3"/>
  <c r="U6" i="3"/>
  <c r="X6" i="3"/>
  <c r="AG6" i="3"/>
  <c r="AJ6" i="3"/>
  <c r="AM6" i="3"/>
  <c r="AP6" i="3"/>
  <c r="C7" i="3"/>
  <c r="F7" i="3"/>
  <c r="I7" i="3"/>
  <c r="L7" i="3"/>
  <c r="R7" i="3"/>
  <c r="U7" i="3"/>
  <c r="X7" i="3"/>
  <c r="AG7" i="3"/>
  <c r="AJ7" i="3"/>
  <c r="AM7" i="3"/>
  <c r="AP7" i="3"/>
  <c r="C8" i="3"/>
  <c r="F8" i="3"/>
  <c r="I8" i="3"/>
  <c r="L8" i="3"/>
  <c r="R8" i="3"/>
  <c r="U8" i="3"/>
  <c r="X8" i="3"/>
  <c r="AG8" i="3"/>
  <c r="AJ8" i="3"/>
  <c r="AM8" i="3"/>
  <c r="AP8" i="3"/>
  <c r="C9" i="3"/>
  <c r="F9" i="3"/>
  <c r="I9" i="3"/>
  <c r="L9" i="3"/>
  <c r="R9" i="3"/>
  <c r="U9" i="3"/>
  <c r="X9" i="3"/>
  <c r="AG9" i="3"/>
  <c r="AJ9" i="3"/>
  <c r="AM9" i="3"/>
  <c r="AP9" i="3"/>
  <c r="C10" i="3"/>
  <c r="F10" i="3"/>
  <c r="I10" i="3"/>
  <c r="L10" i="3"/>
  <c r="R10" i="3"/>
  <c r="U10" i="3"/>
  <c r="X10" i="3"/>
  <c r="AG10" i="3"/>
  <c r="AJ10" i="3"/>
  <c r="AM10" i="3"/>
  <c r="AP10" i="3"/>
  <c r="C11" i="3"/>
  <c r="F11" i="3"/>
  <c r="I11" i="3"/>
  <c r="L11" i="3"/>
  <c r="R11" i="3"/>
  <c r="U11" i="3"/>
  <c r="X11" i="3"/>
  <c r="AG11" i="3"/>
  <c r="AJ11" i="3"/>
  <c r="AM11" i="3"/>
  <c r="AP11" i="3"/>
  <c r="C12" i="3"/>
  <c r="F12" i="3"/>
  <c r="I12" i="3"/>
  <c r="L12" i="3"/>
  <c r="R12" i="3"/>
  <c r="U12" i="3"/>
  <c r="X12" i="3"/>
  <c r="AG12" i="3"/>
  <c r="AJ12" i="3"/>
  <c r="AM12" i="3"/>
  <c r="AP12" i="3"/>
  <c r="C13" i="3"/>
  <c r="F13" i="3"/>
  <c r="I13" i="3"/>
  <c r="L13" i="3"/>
  <c r="R13" i="3"/>
  <c r="U13" i="3"/>
  <c r="X13" i="3"/>
  <c r="AG13" i="3"/>
  <c r="AJ13" i="3"/>
  <c r="AM13" i="3"/>
  <c r="AP13" i="3"/>
  <c r="C14" i="3"/>
  <c r="F14" i="3"/>
  <c r="I14" i="3"/>
  <c r="L14" i="3"/>
  <c r="R14" i="3"/>
  <c r="U14" i="3"/>
  <c r="X14" i="3"/>
  <c r="AG14" i="3"/>
  <c r="AJ14" i="3"/>
  <c r="AM14" i="3"/>
  <c r="AP14" i="3"/>
  <c r="C15" i="3"/>
  <c r="F15" i="3"/>
  <c r="I15" i="3"/>
  <c r="L15" i="3"/>
  <c r="R15" i="3"/>
  <c r="U15" i="3"/>
  <c r="X15" i="3"/>
  <c r="AG15" i="3"/>
  <c r="AJ15" i="3"/>
  <c r="AM15" i="3"/>
  <c r="AP15" i="3"/>
  <c r="C16" i="3"/>
  <c r="F16" i="3"/>
  <c r="I16" i="3"/>
  <c r="L16" i="3"/>
  <c r="R16" i="3"/>
  <c r="U16" i="3"/>
  <c r="X16" i="3"/>
  <c r="AG16" i="3"/>
  <c r="AJ16" i="3"/>
  <c r="AM16" i="3"/>
  <c r="AP16" i="3"/>
  <c r="C17" i="3"/>
  <c r="F17" i="3"/>
  <c r="I17" i="3"/>
  <c r="L17" i="3"/>
  <c r="R17" i="3"/>
  <c r="U17" i="3"/>
  <c r="X17" i="3"/>
  <c r="AG17" i="3"/>
  <c r="AJ17" i="3"/>
  <c r="AM17" i="3"/>
  <c r="AP17" i="3"/>
  <c r="C18" i="3"/>
  <c r="I18" i="3"/>
  <c r="U18" i="3"/>
  <c r="G14" i="1"/>
  <c r="X18" i="3"/>
  <c r="D22" i="3"/>
  <c r="G22" i="3"/>
  <c r="D23" i="3"/>
  <c r="G23" i="3"/>
  <c r="C3" i="4"/>
  <c r="F3" i="4"/>
  <c r="I3" i="4"/>
  <c r="L3" i="4"/>
  <c r="O3" i="4"/>
  <c r="R3" i="4"/>
  <c r="U3" i="4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J14" i="1"/>
  <c r="X3" i="4"/>
  <c r="AA3" i="4"/>
  <c r="AD3" i="4"/>
  <c r="AG3" i="4"/>
  <c r="AJ3" i="4"/>
  <c r="AM3" i="4"/>
  <c r="AP3" i="4"/>
  <c r="C4" i="4"/>
  <c r="F4" i="4"/>
  <c r="I4" i="4"/>
  <c r="L4" i="4"/>
  <c r="O4" i="4"/>
  <c r="R4" i="4"/>
  <c r="X4" i="4"/>
  <c r="AA4" i="4"/>
  <c r="AD4" i="4"/>
  <c r="AG4" i="4"/>
  <c r="AJ4" i="4"/>
  <c r="AM4" i="4"/>
  <c r="AP4" i="4"/>
  <c r="C5" i="4"/>
  <c r="F5" i="4"/>
  <c r="I5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J26" i="1"/>
  <c r="O5" i="4"/>
  <c r="R5" i="4"/>
  <c r="X5" i="4"/>
  <c r="AA5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J35" i="1"/>
  <c r="AD5" i="4"/>
  <c r="AG5" i="4"/>
  <c r="AG6" i="4"/>
  <c r="AG7" i="4"/>
  <c r="AG8" i="4"/>
  <c r="AG9" i="4"/>
  <c r="AG10" i="4"/>
  <c r="AG11" i="4"/>
  <c r="AG12" i="4"/>
  <c r="AG13" i="4"/>
  <c r="AG14" i="4"/>
  <c r="AG15" i="4"/>
  <c r="AG16" i="4"/>
  <c r="AG17" i="4"/>
  <c r="AG18" i="4"/>
  <c r="J23" i="1"/>
  <c r="AJ5" i="4"/>
  <c r="AM5" i="4"/>
  <c r="AP5" i="4"/>
  <c r="C6" i="4"/>
  <c r="F6" i="4"/>
  <c r="I6" i="4"/>
  <c r="O6" i="4"/>
  <c r="R6" i="4"/>
  <c r="X6" i="4"/>
  <c r="AD6" i="4"/>
  <c r="AJ6" i="4"/>
  <c r="AM6" i="4"/>
  <c r="AP6" i="4"/>
  <c r="C7" i="4"/>
  <c r="F7" i="4"/>
  <c r="I7" i="4"/>
  <c r="O7" i="4"/>
  <c r="R7" i="4"/>
  <c r="X7" i="4"/>
  <c r="AD7" i="4"/>
  <c r="AJ7" i="4"/>
  <c r="AM7" i="4"/>
  <c r="AP7" i="4"/>
  <c r="C8" i="4"/>
  <c r="F8" i="4"/>
  <c r="I8" i="4"/>
  <c r="O8" i="4"/>
  <c r="R8" i="4"/>
  <c r="X8" i="4"/>
  <c r="AD8" i="4"/>
  <c r="AJ8" i="4"/>
  <c r="AM8" i="4"/>
  <c r="AP8" i="4"/>
  <c r="C9" i="4"/>
  <c r="F9" i="4"/>
  <c r="I9" i="4"/>
  <c r="O9" i="4"/>
  <c r="R9" i="4"/>
  <c r="X9" i="4"/>
  <c r="AD9" i="4"/>
  <c r="AJ9" i="4"/>
  <c r="AM9" i="4"/>
  <c r="AP9" i="4"/>
  <c r="C10" i="4"/>
  <c r="F10" i="4"/>
  <c r="I10" i="4"/>
  <c r="O10" i="4"/>
  <c r="R10" i="4"/>
  <c r="X10" i="4"/>
  <c r="AD10" i="4"/>
  <c r="AJ10" i="4"/>
  <c r="AM10" i="4"/>
  <c r="AP10" i="4"/>
  <c r="C11" i="4"/>
  <c r="F11" i="4"/>
  <c r="I11" i="4"/>
  <c r="O11" i="4"/>
  <c r="R11" i="4"/>
  <c r="X11" i="4"/>
  <c r="AD11" i="4"/>
  <c r="AJ11" i="4"/>
  <c r="AM11" i="4"/>
  <c r="AP11" i="4"/>
  <c r="C12" i="4"/>
  <c r="F12" i="4"/>
  <c r="I12" i="4"/>
  <c r="O12" i="4"/>
  <c r="R12" i="4"/>
  <c r="X12" i="4"/>
  <c r="AD12" i="4"/>
  <c r="AJ12" i="4"/>
  <c r="AM12" i="4"/>
  <c r="AP12" i="4"/>
  <c r="C13" i="4"/>
  <c r="F13" i="4"/>
  <c r="I13" i="4"/>
  <c r="O13" i="4"/>
  <c r="R13" i="4"/>
  <c r="X13" i="4"/>
  <c r="AD13" i="4"/>
  <c r="AJ13" i="4"/>
  <c r="AM13" i="4"/>
  <c r="AP13" i="4"/>
  <c r="C14" i="4"/>
  <c r="F14" i="4"/>
  <c r="I14" i="4"/>
  <c r="O14" i="4"/>
  <c r="R14" i="4"/>
  <c r="X14" i="4"/>
  <c r="AD14" i="4"/>
  <c r="AJ14" i="4"/>
  <c r="AM14" i="4"/>
  <c r="AP14" i="4"/>
  <c r="C15" i="4"/>
  <c r="F15" i="4"/>
  <c r="I15" i="4"/>
  <c r="O15" i="4"/>
  <c r="R15" i="4"/>
  <c r="X15" i="4"/>
  <c r="AD15" i="4"/>
  <c r="AJ15" i="4"/>
  <c r="AM15" i="4"/>
  <c r="AP15" i="4"/>
  <c r="C16" i="4"/>
  <c r="F16" i="4"/>
  <c r="I16" i="4"/>
  <c r="O16" i="4"/>
  <c r="R16" i="4"/>
  <c r="X16" i="4"/>
  <c r="AD16" i="4"/>
  <c r="AJ16" i="4"/>
  <c r="AM16" i="4"/>
  <c r="AP16" i="4"/>
  <c r="C17" i="4"/>
  <c r="F17" i="4"/>
  <c r="I17" i="4"/>
  <c r="O17" i="4"/>
  <c r="R17" i="4"/>
  <c r="X17" i="4"/>
  <c r="AD17" i="4"/>
  <c r="AJ17" i="4"/>
  <c r="AM17" i="4"/>
  <c r="AP17" i="4"/>
  <c r="C18" i="4"/>
  <c r="O18" i="4"/>
  <c r="J11" i="1"/>
  <c r="X18" i="4"/>
  <c r="J41" i="1"/>
  <c r="AD18" i="4"/>
  <c r="J32" i="1"/>
  <c r="D22" i="4"/>
  <c r="G22" i="4"/>
  <c r="D23" i="4"/>
  <c r="G23" i="4"/>
  <c r="M8" i="1"/>
  <c r="M11" i="1"/>
  <c r="M14" i="1"/>
  <c r="M17" i="1"/>
  <c r="G20" i="1"/>
  <c r="M20" i="1"/>
  <c r="M23" i="1"/>
  <c r="M26" i="1"/>
  <c r="M29" i="1"/>
  <c r="M32" i="1"/>
  <c r="M35" i="1"/>
  <c r="D38" i="1"/>
  <c r="M38" i="1"/>
  <c r="D41" i="1"/>
  <c r="G41" i="1"/>
  <c r="M41" i="1"/>
  <c r="G47" i="1"/>
  <c r="J47" i="1"/>
  <c r="M47" i="1"/>
  <c r="R18" i="4"/>
  <c r="J38" i="1"/>
  <c r="AP18" i="4"/>
  <c r="J29" i="1"/>
  <c r="I18" i="4"/>
  <c r="J20" i="1"/>
  <c r="AM18" i="4"/>
  <c r="J8" i="1"/>
  <c r="AJ18" i="4"/>
  <c r="J17" i="1"/>
  <c r="F18" i="4"/>
  <c r="J44" i="1"/>
  <c r="J22" i="4"/>
  <c r="M22" i="4"/>
  <c r="J23" i="4"/>
  <c r="M23" i="4"/>
  <c r="L18" i="3"/>
  <c r="G26" i="1"/>
  <c r="AJ18" i="3"/>
  <c r="G17" i="1"/>
  <c r="AG18" i="3"/>
  <c r="G23" i="1"/>
  <c r="R18" i="3"/>
  <c r="G38" i="1"/>
  <c r="J23" i="3"/>
  <c r="M23" i="3"/>
  <c r="F18" i="3"/>
  <c r="G44" i="1"/>
  <c r="J22" i="3"/>
  <c r="M22" i="3"/>
  <c r="AM18" i="3"/>
  <c r="G8" i="1"/>
  <c r="AP18" i="3"/>
  <c r="G29" i="1"/>
  <c r="L41" i="1"/>
  <c r="AD18" i="2"/>
  <c r="D32" i="1"/>
  <c r="L32" i="1"/>
  <c r="U18" i="2"/>
  <c r="D14" i="1"/>
  <c r="L14" i="1"/>
  <c r="O18" i="2"/>
  <c r="D11" i="1"/>
  <c r="L11" i="1"/>
  <c r="F18" i="2"/>
  <c r="D44" i="1"/>
  <c r="L44" i="1"/>
  <c r="I18" i="2"/>
  <c r="D20" i="1"/>
  <c r="AG18" i="2"/>
  <c r="D23" i="1"/>
  <c r="L23" i="1"/>
  <c r="J23" i="2"/>
  <c r="M23" i="2"/>
  <c r="L18" i="2"/>
  <c r="D26" i="1"/>
  <c r="AP18" i="2"/>
  <c r="D29" i="1"/>
  <c r="AA18" i="2"/>
  <c r="D35" i="1"/>
  <c r="L35" i="1"/>
  <c r="J22" i="2"/>
  <c r="M22" i="2"/>
  <c r="L47" i="1"/>
  <c r="L38" i="1"/>
  <c r="L20" i="1"/>
  <c r="L8" i="1"/>
  <c r="L17" i="1"/>
  <c r="P22" i="4"/>
  <c r="L26" i="1"/>
  <c r="P22" i="3"/>
  <c r="L29" i="1"/>
  <c r="P22" i="2"/>
</calcChain>
</file>

<file path=xl/sharedStrings.xml><?xml version="1.0" encoding="utf-8"?>
<sst xmlns="http://schemas.openxmlformats.org/spreadsheetml/2006/main" count="431" uniqueCount="60">
  <si>
    <t>ПРОТОКОЛ ТЕХНИЧЕСКИХ РЕЗУЛЬТАТОВ</t>
  </si>
  <si>
    <t>1-го этапа Чемпионата Республики Беларусь</t>
  </si>
  <si>
    <t>по спортивному лову рыбы спиннингом с лодок</t>
  </si>
  <si>
    <t>22-27 сентября оз. Селява</t>
  </si>
  <si>
    <t>N    п/п</t>
  </si>
  <si>
    <t>Название команды</t>
  </si>
  <si>
    <t>1 ый тур</t>
  </si>
  <si>
    <t>2 ой тур</t>
  </si>
  <si>
    <t>3-ий тур</t>
  </si>
  <si>
    <t>Сумма баллов за 3 тура</t>
  </si>
  <si>
    <t>Сумма мест
За 3 тура</t>
  </si>
  <si>
    <t>Итоговое командное место</t>
  </si>
  <si>
    <t>Ф.И.О. рыболова-спортсмена</t>
  </si>
  <si>
    <t>Баллы</t>
  </si>
  <si>
    <t>Место</t>
  </si>
  <si>
    <t>Днепр</t>
  </si>
  <si>
    <t>Юденков Алексей              Якушко Андрей</t>
  </si>
  <si>
    <t>Ваши окна</t>
  </si>
  <si>
    <t>Шейнин Андрей                Гапеев Игорь</t>
  </si>
  <si>
    <t>Богатый улов</t>
  </si>
  <si>
    <t>Маркевич Андрей              Радюк Денис</t>
  </si>
  <si>
    <t>Flagman</t>
  </si>
  <si>
    <t>Романов Сергей               Дундо Сергей      Русанов Сергей (суд)</t>
  </si>
  <si>
    <t>Романов Сергей               Дундо Сергей           Русанов Сергей (суд)</t>
  </si>
  <si>
    <t>Романов Сергей               Дундо Сергей        Русанов Сергей (суд)</t>
  </si>
  <si>
    <t>Kemping.by</t>
  </si>
  <si>
    <t>Байков Александр         Шевчук Дмитрий</t>
  </si>
  <si>
    <t>Akara Team</t>
  </si>
  <si>
    <t>Чижонок Сергей          Рученя Сергей</t>
  </si>
  <si>
    <t>Lucky John</t>
  </si>
  <si>
    <t>Юрченко Юрий                  Атрахимович Евгений  Галанчик Александр (суд)</t>
  </si>
  <si>
    <t>Fish Hunter</t>
  </si>
  <si>
    <t>Аноп Андрей              Желтов Игорь</t>
  </si>
  <si>
    <t>Fun Game</t>
  </si>
  <si>
    <t>Щемер Сергей                  Лучина Андрей               Протас Илья (суд)</t>
  </si>
  <si>
    <t>Azimuth</t>
  </si>
  <si>
    <t>Крат Вадим                Бугай Дмитрий</t>
  </si>
  <si>
    <t>Крат Вадим                   Бугай Дмитрий</t>
  </si>
  <si>
    <t>SPRO</t>
  </si>
  <si>
    <t>Герцык Александр       Герасимович Сергей       Воротилин Николай (суд)</t>
  </si>
  <si>
    <t>Герцык Александр       Герасимович Сергей      Воротилин Николай (суд)</t>
  </si>
  <si>
    <t>Green Fish</t>
  </si>
  <si>
    <t>Момотюк Андрей             Гояев Андрей</t>
  </si>
  <si>
    <t>ООО «Интерсталь»</t>
  </si>
  <si>
    <t>Смолко Виктор              Смолко Андрей</t>
  </si>
  <si>
    <t>КАМА</t>
  </si>
  <si>
    <t>Казущик Андрей           Менделев Александр</t>
  </si>
  <si>
    <t>Вид</t>
  </si>
  <si>
    <t>Длина, см</t>
  </si>
  <si>
    <t>Количество, шт</t>
  </si>
  <si>
    <t>Суммарная длина, см</t>
  </si>
  <si>
    <t>Средняя длина, см</t>
  </si>
  <si>
    <t>Суммарное количество баллов</t>
  </si>
  <si>
    <t>Среднее количество баллов</t>
  </si>
  <si>
    <t>Общее количество баллов</t>
  </si>
  <si>
    <t>окунь</t>
  </si>
  <si>
    <t>щука</t>
  </si>
  <si>
    <t xml:space="preserve">                   </t>
  </si>
  <si>
    <t>предупреждение за опоздание на построение Кохно</t>
  </si>
  <si>
    <t>предупреждение неспортивное поведение Кохно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</si>
</sst>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0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b/>
      <sz val="11"/>
      <name val="Arial Cyr"/>
      <charset val="204"/>
    </font>
    <font>
      <sz val="11"/>
      <name val="Arial Cyr"/>
      <charset val="204"/>
    </font>
    <font>
      <b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2"/>
      <name val="Arial"/>
      <family val="2"/>
      <charset val="204"/>
    </font>
    <font>
      <b/>
      <sz val="10"/>
      <color indexed="8"/>
      <name val="Verdana"/>
      <family val="2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1"/>
      <name val="Calibri"/>
      <family val="2"/>
      <charset val="204"/>
    </font>
    <font>
      <i/>
      <sz val="10"/>
      <name val="Arial Cyr"/>
      <charset val="204"/>
    </font>
    <font>
      <sz val="10"/>
      <color theme="9"/>
      <name val="Arial"/>
      <family val="2"/>
      <charset val="204"/>
    </font>
    <font>
      <sz val="10"/>
      <color theme="9"/>
      <name val="Arial Cyr"/>
      <charset val="204"/>
    </font>
    <font>
      <sz val="10"/>
      <color theme="9" tint="-0.249977111117893"/>
      <name val="Arial"/>
      <family val="2"/>
      <charset val="204"/>
    </font>
    <font>
      <sz val="10"/>
      <color theme="9" tint="-0.249977111117893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3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0" fillId="0" borderId="0" xfId="0" applyBorder="1"/>
    <xf numFmtId="0" fontId="12" fillId="0" borderId="0" xfId="0" applyFont="1"/>
    <xf numFmtId="0" fontId="13" fillId="2" borderId="18" xfId="0" applyFont="1" applyFill="1" applyBorder="1" applyAlignment="1">
      <alignment horizontal="center"/>
    </xf>
    <xf numFmtId="0" fontId="13" fillId="2" borderId="19" xfId="0" applyFont="1" applyFill="1" applyBorder="1" applyAlignment="1">
      <alignment horizontal="center"/>
    </xf>
    <xf numFmtId="0" fontId="13" fillId="2" borderId="20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/>
    </xf>
    <xf numFmtId="0" fontId="13" fillId="0" borderId="19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2" borderId="18" xfId="0" applyFill="1" applyBorder="1"/>
    <xf numFmtId="0" fontId="0" fillId="2" borderId="19" xfId="0" applyFont="1" applyFill="1" applyBorder="1"/>
    <xf numFmtId="0" fontId="0" fillId="2" borderId="20" xfId="0" applyNumberFormat="1" applyFont="1" applyFill="1" applyBorder="1"/>
    <xf numFmtId="0" fontId="0" fillId="0" borderId="18" xfId="0" applyFill="1" applyBorder="1"/>
    <xf numFmtId="0" fontId="0" fillId="0" borderId="19" xfId="0" applyFont="1" applyFill="1" applyBorder="1"/>
    <xf numFmtId="0" fontId="0" fillId="0" borderId="20" xfId="0" applyNumberFormat="1" applyFont="1" applyFill="1" applyBorder="1"/>
    <xf numFmtId="0" fontId="0" fillId="0" borderId="18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0" fillId="2" borderId="18" xfId="0" applyFont="1" applyFill="1" applyBorder="1"/>
    <xf numFmtId="0" fontId="0" fillId="2" borderId="21" xfId="0" applyFont="1" applyFill="1" applyBorder="1"/>
    <xf numFmtId="0" fontId="0" fillId="2" borderId="22" xfId="0" applyFont="1" applyFill="1" applyBorder="1"/>
    <xf numFmtId="0" fontId="0" fillId="2" borderId="23" xfId="0" applyNumberFormat="1" applyFont="1" applyFill="1" applyBorder="1"/>
    <xf numFmtId="0" fontId="0" fillId="0" borderId="21" xfId="0" applyFont="1" applyFill="1" applyBorder="1"/>
    <xf numFmtId="0" fontId="0" fillId="0" borderId="22" xfId="0" applyFont="1" applyFill="1" applyBorder="1"/>
    <xf numFmtId="0" fontId="0" fillId="0" borderId="23" xfId="0" applyNumberFormat="1" applyFont="1" applyFill="1" applyBorder="1"/>
    <xf numFmtId="0" fontId="0" fillId="2" borderId="24" xfId="0" applyFill="1" applyBorder="1"/>
    <xf numFmtId="0" fontId="11" fillId="3" borderId="10" xfId="0" applyNumberFormat="1" applyFont="1" applyFill="1" applyBorder="1"/>
    <xf numFmtId="0" fontId="0" fillId="0" borderId="24" xfId="0" applyBorder="1"/>
    <xf numFmtId="0" fontId="11" fillId="0" borderId="0" xfId="0" applyFont="1" applyFill="1" applyBorder="1"/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/>
    <xf numFmtId="0" fontId="0" fillId="0" borderId="30" xfId="0" applyFont="1" applyBorder="1"/>
    <xf numFmtId="0" fontId="0" fillId="0" borderId="32" xfId="0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vertical="center"/>
    </xf>
    <xf numFmtId="0" fontId="0" fillId="0" borderId="19" xfId="0" applyFill="1" applyBorder="1"/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vertical="top" wrapText="1"/>
    </xf>
    <xf numFmtId="1" fontId="8" fillId="0" borderId="9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1" fontId="8" fillId="0" borderId="13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top" wrapText="1"/>
    </xf>
    <xf numFmtId="0" fontId="8" fillId="0" borderId="13" xfId="0" applyNumberFormat="1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/>
    </xf>
    <xf numFmtId="0" fontId="14" fillId="0" borderId="16" xfId="0" applyFont="1" applyFill="1" applyBorder="1" applyAlignment="1">
      <alignment horizontal="center"/>
    </xf>
    <xf numFmtId="0" fontId="15" fillId="0" borderId="16" xfId="0" applyFont="1" applyFill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2" fontId="0" fillId="0" borderId="16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" fontId="0" fillId="0" borderId="26" xfId="0" applyNumberFormat="1" applyBorder="1" applyAlignment="1">
      <alignment horizontal="center" vertical="center"/>
    </xf>
    <xf numFmtId="1" fontId="0" fillId="0" borderId="29" xfId="0" applyNumberFormat="1" applyBorder="1" applyAlignment="1">
      <alignment horizontal="center" vertical="center"/>
    </xf>
    <xf numFmtId="0" fontId="16" fillId="2" borderId="25" xfId="0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/>
    </xf>
    <xf numFmtId="0" fontId="17" fillId="0" borderId="16" xfId="0" applyFont="1" applyFill="1" applyBorder="1" applyAlignment="1">
      <alignment horizontal="center"/>
    </xf>
    <xf numFmtId="0" fontId="17" fillId="2" borderId="16" xfId="0" applyFont="1" applyFill="1" applyBorder="1" applyAlignment="1">
      <alignment horizontal="center"/>
    </xf>
    <xf numFmtId="0" fontId="16" fillId="0" borderId="25" xfId="0" applyFont="1" applyFill="1" applyBorder="1" applyAlignment="1">
      <alignment horizontal="center"/>
    </xf>
    <xf numFmtId="0" fontId="17" fillId="2" borderId="25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worksheet" Target="worksheets/sheet5.xml" /><Relationship Id="rId4" Type="http://schemas.openxmlformats.org/officeDocument/2006/relationships/worksheet" Target="worksheets/sheet4.xml" /><Relationship Id="rId9" Type="http://schemas.openxmlformats.org/officeDocument/2006/relationships/calcChain" Target="calcChain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2"/>
  <sheetViews>
    <sheetView zoomScale="75" zoomScaleNormal="75" workbookViewId="0">
      <selection activeCell="M23" sqref="M23:M25"/>
    </sheetView>
  </sheetViews>
  <sheetFormatPr defaultColWidth="20.765625" defaultRowHeight="12.75" x14ac:dyDescent="0.15"/>
  <cols>
    <col min="3" max="3" width="24.00390625" customWidth="1"/>
    <col min="6" max="6" width="26.29296875" customWidth="1"/>
    <col min="7" max="7" width="25.62109375" customWidth="1"/>
    <col min="9" max="9" width="24.2734375" customWidth="1"/>
    <col min="10" max="10" width="22.25" customWidth="1"/>
  </cols>
  <sheetData>
    <row r="1" spans="1:17" s="1" customFormat="1" ht="18" x14ac:dyDescent="0.2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7" s="2" customFormat="1" ht="16.899999999999999" customHeight="1" x14ac:dyDescent="0.15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7" s="2" customFormat="1" ht="17.45" customHeight="1" x14ac:dyDescent="0.15">
      <c r="A3" s="46" t="s">
        <v>2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1:17" s="2" customFormat="1" ht="17.45" customHeight="1" x14ac:dyDescent="0.15">
      <c r="A4" s="47" t="s">
        <v>3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7" s="2" customFormat="1" ht="15" customHeight="1" x14ac:dyDescent="0.1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7" ht="13.5" customHeight="1" x14ac:dyDescent="0.15">
      <c r="A6" s="48" t="s">
        <v>4</v>
      </c>
      <c r="B6" s="49" t="s">
        <v>5</v>
      </c>
      <c r="C6" s="4" t="s">
        <v>6</v>
      </c>
      <c r="D6" s="50"/>
      <c r="E6" s="50"/>
      <c r="F6" s="4" t="s">
        <v>7</v>
      </c>
      <c r="G6" s="50"/>
      <c r="H6" s="50"/>
      <c r="I6" s="5" t="s">
        <v>8</v>
      </c>
      <c r="J6" s="50"/>
      <c r="K6" s="50"/>
      <c r="L6" s="51" t="s">
        <v>9</v>
      </c>
      <c r="M6" s="51" t="s">
        <v>10</v>
      </c>
      <c r="N6" s="56" t="s">
        <v>11</v>
      </c>
    </row>
    <row r="7" spans="1:17" ht="40.5" customHeight="1" x14ac:dyDescent="0.15">
      <c r="A7" s="48"/>
      <c r="B7" s="49"/>
      <c r="C7" s="6" t="s">
        <v>12</v>
      </c>
      <c r="D7" s="7" t="s">
        <v>13</v>
      </c>
      <c r="E7" s="7" t="s">
        <v>14</v>
      </c>
      <c r="F7" s="6" t="s">
        <v>12</v>
      </c>
      <c r="G7" s="7" t="s">
        <v>13</v>
      </c>
      <c r="H7" s="7" t="s">
        <v>14</v>
      </c>
      <c r="I7" s="6" t="s">
        <v>12</v>
      </c>
      <c r="J7" s="7" t="s">
        <v>13</v>
      </c>
      <c r="K7" s="7" t="s">
        <v>14</v>
      </c>
      <c r="L7" s="51"/>
      <c r="M7" s="51"/>
      <c r="N7" s="56"/>
    </row>
    <row r="8" spans="1:17" ht="12.75" customHeight="1" x14ac:dyDescent="0.15">
      <c r="A8" s="57">
        <v>1</v>
      </c>
      <c r="B8" s="58" t="s">
        <v>15</v>
      </c>
      <c r="C8" s="52" t="s">
        <v>16</v>
      </c>
      <c r="D8" s="53">
        <f>SUM('1-й тур'!AM18)</f>
        <v>6638.25</v>
      </c>
      <c r="E8" s="54">
        <v>9</v>
      </c>
      <c r="F8" s="52" t="s">
        <v>16</v>
      </c>
      <c r="G8" s="53">
        <f>SUM('2-й тур'!AM18)</f>
        <v>8160</v>
      </c>
      <c r="H8" s="54">
        <v>5</v>
      </c>
      <c r="I8" s="52" t="s">
        <v>16</v>
      </c>
      <c r="J8" s="53">
        <f>'3-тур'!AM18</f>
        <v>14508.5</v>
      </c>
      <c r="K8" s="54">
        <v>3</v>
      </c>
      <c r="L8" s="53">
        <f>SUM(D8,G8,J8)</f>
        <v>29306.75</v>
      </c>
      <c r="M8" s="54">
        <f>SUM(E8,H8,K8)</f>
        <v>17</v>
      </c>
      <c r="N8" s="55">
        <v>4</v>
      </c>
    </row>
    <row r="9" spans="1:17" ht="12.75" customHeight="1" x14ac:dyDescent="0.15">
      <c r="A9" s="57"/>
      <c r="B9" s="58"/>
      <c r="C9" s="52"/>
      <c r="D9" s="53"/>
      <c r="E9" s="54"/>
      <c r="F9" s="52"/>
      <c r="G9" s="53"/>
      <c r="H9" s="54"/>
      <c r="I9" s="52"/>
      <c r="J9" s="53"/>
      <c r="K9" s="54"/>
      <c r="L9" s="53"/>
      <c r="M9" s="54"/>
      <c r="N9" s="55"/>
    </row>
    <row r="10" spans="1:17" ht="12.75" customHeight="1" x14ac:dyDescent="0.15">
      <c r="A10" s="57"/>
      <c r="B10" s="58"/>
      <c r="C10" s="52"/>
      <c r="D10" s="53"/>
      <c r="E10" s="54"/>
      <c r="F10" s="52"/>
      <c r="G10" s="53"/>
      <c r="H10" s="54"/>
      <c r="I10" s="52"/>
      <c r="J10" s="53"/>
      <c r="K10" s="54"/>
      <c r="L10" s="53"/>
      <c r="M10" s="54"/>
      <c r="N10" s="55"/>
    </row>
    <row r="11" spans="1:17" ht="12.75" customHeight="1" x14ac:dyDescent="0.15">
      <c r="A11" s="57">
        <v>2</v>
      </c>
      <c r="B11" s="58" t="s">
        <v>17</v>
      </c>
      <c r="C11" s="52" t="s">
        <v>18</v>
      </c>
      <c r="D11" s="53">
        <f>SUM('1-й тур'!O18)</f>
        <v>15394.75</v>
      </c>
      <c r="E11" s="63">
        <v>2</v>
      </c>
      <c r="F11" s="52" t="s">
        <v>18</v>
      </c>
      <c r="G11" s="53">
        <f>SUM('2-й тур'!O18)</f>
        <v>2116</v>
      </c>
      <c r="H11" s="63">
        <v>12</v>
      </c>
      <c r="I11" s="52" t="s">
        <v>18</v>
      </c>
      <c r="J11" s="53">
        <f>'3-тур'!O18</f>
        <v>2916</v>
      </c>
      <c r="K11" s="63">
        <v>13</v>
      </c>
      <c r="L11" s="53">
        <f>SUM(D11,G11,J11)</f>
        <v>20426.75</v>
      </c>
      <c r="M11" s="54">
        <f>SUM(E11,H11,K11)</f>
        <v>27</v>
      </c>
      <c r="N11" s="55">
        <v>10</v>
      </c>
    </row>
    <row r="12" spans="1:17" ht="12.75" customHeight="1" x14ac:dyDescent="0.15">
      <c r="A12" s="57"/>
      <c r="B12" s="58"/>
      <c r="C12" s="52"/>
      <c r="D12" s="53"/>
      <c r="E12" s="63"/>
      <c r="F12" s="52"/>
      <c r="G12" s="53"/>
      <c r="H12" s="63"/>
      <c r="I12" s="52"/>
      <c r="J12" s="53"/>
      <c r="K12" s="63"/>
      <c r="L12" s="53"/>
      <c r="M12" s="54"/>
      <c r="N12" s="55"/>
    </row>
    <row r="13" spans="1:17" ht="12.75" customHeight="1" x14ac:dyDescent="0.15">
      <c r="A13" s="57"/>
      <c r="B13" s="58"/>
      <c r="C13" s="52"/>
      <c r="D13" s="53"/>
      <c r="E13" s="63"/>
      <c r="F13" s="52"/>
      <c r="G13" s="53"/>
      <c r="H13" s="63"/>
      <c r="I13" s="52"/>
      <c r="J13" s="53"/>
      <c r="K13" s="63"/>
      <c r="L13" s="53"/>
      <c r="M13" s="54"/>
      <c r="N13" s="55"/>
    </row>
    <row r="14" spans="1:17" ht="12.75" customHeight="1" x14ac:dyDescent="0.15">
      <c r="A14" s="59">
        <v>3</v>
      </c>
      <c r="B14" s="60" t="s">
        <v>19</v>
      </c>
      <c r="C14" s="52" t="s">
        <v>20</v>
      </c>
      <c r="D14" s="61">
        <f>SUM('1-й тур'!U18)</f>
        <v>5788.25</v>
      </c>
      <c r="E14" s="62">
        <v>10</v>
      </c>
      <c r="F14" s="52" t="s">
        <v>20</v>
      </c>
      <c r="G14" s="61">
        <f>SUM('2-й тур'!U18)</f>
        <v>3782.25</v>
      </c>
      <c r="H14" s="62">
        <v>9</v>
      </c>
      <c r="I14" s="52" t="s">
        <v>20</v>
      </c>
      <c r="J14" s="53">
        <f>'3-тур'!U18</f>
        <v>9327.25</v>
      </c>
      <c r="K14" s="62">
        <v>4</v>
      </c>
      <c r="L14" s="53">
        <f>SUM(D14,G14,J14)</f>
        <v>18897.75</v>
      </c>
      <c r="M14" s="62">
        <f>SUM(E14,H14,K14)</f>
        <v>23</v>
      </c>
      <c r="N14" s="65">
        <v>8</v>
      </c>
    </row>
    <row r="15" spans="1:17" ht="12.75" customHeight="1" x14ac:dyDescent="0.15">
      <c r="A15" s="59"/>
      <c r="B15" s="60"/>
      <c r="C15" s="52"/>
      <c r="D15" s="61"/>
      <c r="E15" s="62"/>
      <c r="F15" s="52"/>
      <c r="G15" s="61"/>
      <c r="H15" s="62"/>
      <c r="I15" s="52"/>
      <c r="J15" s="53"/>
      <c r="K15" s="62"/>
      <c r="L15" s="53"/>
      <c r="M15" s="62"/>
      <c r="N15" s="65"/>
      <c r="P15" s="64"/>
      <c r="Q15" s="8"/>
    </row>
    <row r="16" spans="1:17" ht="13.5" customHeight="1" x14ac:dyDescent="0.15">
      <c r="A16" s="59"/>
      <c r="B16" s="60"/>
      <c r="C16" s="52"/>
      <c r="D16" s="61"/>
      <c r="E16" s="62"/>
      <c r="F16" s="52"/>
      <c r="G16" s="61"/>
      <c r="H16" s="62"/>
      <c r="I16" s="52"/>
      <c r="J16" s="53"/>
      <c r="K16" s="62"/>
      <c r="L16" s="53"/>
      <c r="M16" s="62"/>
      <c r="N16" s="65"/>
      <c r="P16" s="64"/>
      <c r="Q16" s="8"/>
    </row>
    <row r="17" spans="1:17" ht="12.75" customHeight="1" x14ac:dyDescent="0.15">
      <c r="A17" s="57">
        <v>4</v>
      </c>
      <c r="B17" s="58" t="s">
        <v>21</v>
      </c>
      <c r="C17" s="52" t="s">
        <v>22</v>
      </c>
      <c r="D17" s="53">
        <f>SUM('1-й тур'!AJ18)</f>
        <v>18157.5</v>
      </c>
      <c r="E17" s="54">
        <v>1</v>
      </c>
      <c r="F17" s="52" t="s">
        <v>23</v>
      </c>
      <c r="G17" s="53">
        <f>SUM('2-й тур'!AJ18)</f>
        <v>6180.25</v>
      </c>
      <c r="H17" s="54">
        <v>8</v>
      </c>
      <c r="I17" s="52" t="s">
        <v>24</v>
      </c>
      <c r="J17" s="53">
        <f>'3-тур'!AJ18</f>
        <v>16348.75</v>
      </c>
      <c r="K17" s="54">
        <v>2</v>
      </c>
      <c r="L17" s="53">
        <f>SUM(D17,G17,J17)</f>
        <v>40686.5</v>
      </c>
      <c r="M17" s="54">
        <f>SUM(E17,H17,K17)</f>
        <v>11</v>
      </c>
      <c r="N17" s="55">
        <v>2</v>
      </c>
      <c r="P17" s="64"/>
      <c r="Q17" s="8"/>
    </row>
    <row r="18" spans="1:17" ht="12.75" customHeight="1" x14ac:dyDescent="0.15">
      <c r="A18" s="57"/>
      <c r="B18" s="58"/>
      <c r="C18" s="52"/>
      <c r="D18" s="53"/>
      <c r="E18" s="54"/>
      <c r="F18" s="52"/>
      <c r="G18" s="53"/>
      <c r="H18" s="54"/>
      <c r="I18" s="52"/>
      <c r="J18" s="53"/>
      <c r="K18" s="54"/>
      <c r="L18" s="53"/>
      <c r="M18" s="54"/>
      <c r="N18" s="55"/>
      <c r="P18" s="8"/>
      <c r="Q18" s="8"/>
    </row>
    <row r="19" spans="1:17" ht="12.75" customHeight="1" x14ac:dyDescent="0.15">
      <c r="A19" s="57"/>
      <c r="B19" s="58"/>
      <c r="C19" s="52"/>
      <c r="D19" s="53"/>
      <c r="E19" s="54"/>
      <c r="F19" s="52"/>
      <c r="G19" s="53"/>
      <c r="H19" s="54"/>
      <c r="I19" s="52"/>
      <c r="J19" s="53"/>
      <c r="K19" s="54"/>
      <c r="L19" s="53"/>
      <c r="M19" s="54"/>
      <c r="N19" s="55"/>
      <c r="P19" s="8"/>
      <c r="Q19" s="8"/>
    </row>
    <row r="20" spans="1:17" ht="12.75" customHeight="1" x14ac:dyDescent="0.15">
      <c r="A20" s="59">
        <v>5</v>
      </c>
      <c r="B20" s="60" t="s">
        <v>25</v>
      </c>
      <c r="C20" s="52" t="s">
        <v>26</v>
      </c>
      <c r="D20" s="61">
        <f>SUM('1-й тур'!I18)</f>
        <v>8824.25</v>
      </c>
      <c r="E20" s="62">
        <v>8</v>
      </c>
      <c r="F20" s="52" t="s">
        <v>26</v>
      </c>
      <c r="G20" s="61">
        <f>SUM('2-й тур'!I18)</f>
        <v>0</v>
      </c>
      <c r="H20" s="62">
        <v>14</v>
      </c>
      <c r="I20" s="52" t="s">
        <v>26</v>
      </c>
      <c r="J20" s="53">
        <f>'3-тур'!I18</f>
        <v>7355</v>
      </c>
      <c r="K20" s="62">
        <v>7</v>
      </c>
      <c r="L20" s="53">
        <f>SUM(D20,G20,J20)</f>
        <v>16179.25</v>
      </c>
      <c r="M20" s="54">
        <f>SUM(E20,H20,K20)</f>
        <v>29</v>
      </c>
      <c r="N20" s="65">
        <v>11</v>
      </c>
      <c r="P20" s="8"/>
      <c r="Q20" s="8"/>
    </row>
    <row r="21" spans="1:17" ht="12.75" customHeight="1" x14ac:dyDescent="0.15">
      <c r="A21" s="59"/>
      <c r="B21" s="60"/>
      <c r="C21" s="52"/>
      <c r="D21" s="61"/>
      <c r="E21" s="62"/>
      <c r="F21" s="52"/>
      <c r="G21" s="61"/>
      <c r="H21" s="62"/>
      <c r="I21" s="52"/>
      <c r="J21" s="53"/>
      <c r="K21" s="62"/>
      <c r="L21" s="53"/>
      <c r="M21" s="53"/>
      <c r="N21" s="65"/>
    </row>
    <row r="22" spans="1:17" ht="12.75" customHeight="1" x14ac:dyDescent="0.15">
      <c r="A22" s="59"/>
      <c r="B22" s="60"/>
      <c r="C22" s="52"/>
      <c r="D22" s="61"/>
      <c r="E22" s="62"/>
      <c r="F22" s="52"/>
      <c r="G22" s="61"/>
      <c r="H22" s="62"/>
      <c r="I22" s="52"/>
      <c r="J22" s="53"/>
      <c r="K22" s="62"/>
      <c r="L22" s="53"/>
      <c r="M22" s="53"/>
      <c r="N22" s="65"/>
    </row>
    <row r="23" spans="1:17" ht="12.75" customHeight="1" x14ac:dyDescent="0.15">
      <c r="A23" s="57">
        <v>6</v>
      </c>
      <c r="B23" s="58" t="s">
        <v>27</v>
      </c>
      <c r="C23" s="52" t="s">
        <v>28</v>
      </c>
      <c r="D23" s="53">
        <f>SUM('1-й тур'!AG18)</f>
        <v>12198.5</v>
      </c>
      <c r="E23" s="54">
        <v>5</v>
      </c>
      <c r="F23" s="52" t="s">
        <v>28</v>
      </c>
      <c r="G23" s="53">
        <f>SUM('2-й тур'!AG18)</f>
        <v>12440</v>
      </c>
      <c r="H23" s="63">
        <v>2</v>
      </c>
      <c r="I23" s="52" t="s">
        <v>28</v>
      </c>
      <c r="J23" s="67">
        <f>'3-тур'!AG18</f>
        <v>5547.25</v>
      </c>
      <c r="K23" s="63">
        <v>12</v>
      </c>
      <c r="L23" s="53">
        <f>SUM(D23,G23,J23)</f>
        <v>30185.75</v>
      </c>
      <c r="M23" s="54">
        <f>SUM(E23,H23,K23)</f>
        <v>19</v>
      </c>
      <c r="N23" s="66">
        <v>6</v>
      </c>
    </row>
    <row r="24" spans="1:17" ht="12.75" customHeight="1" x14ac:dyDescent="0.15">
      <c r="A24" s="57"/>
      <c r="B24" s="58"/>
      <c r="C24" s="52"/>
      <c r="D24" s="53"/>
      <c r="E24" s="54"/>
      <c r="F24" s="52"/>
      <c r="G24" s="53"/>
      <c r="H24" s="63"/>
      <c r="I24" s="52"/>
      <c r="J24" s="67"/>
      <c r="K24" s="63"/>
      <c r="L24" s="53"/>
      <c r="M24" s="53"/>
      <c r="N24" s="66"/>
    </row>
    <row r="25" spans="1:17" ht="13.5" customHeight="1" x14ac:dyDescent="0.15">
      <c r="A25" s="57"/>
      <c r="B25" s="58"/>
      <c r="C25" s="52"/>
      <c r="D25" s="53"/>
      <c r="E25" s="54"/>
      <c r="F25" s="52"/>
      <c r="G25" s="53"/>
      <c r="H25" s="63"/>
      <c r="I25" s="52"/>
      <c r="J25" s="67"/>
      <c r="K25" s="63"/>
      <c r="L25" s="53"/>
      <c r="M25" s="53"/>
      <c r="N25" s="66"/>
    </row>
    <row r="26" spans="1:17" ht="13.15" customHeight="1" x14ac:dyDescent="0.15">
      <c r="A26" s="59">
        <v>7</v>
      </c>
      <c r="B26" s="60" t="s">
        <v>29</v>
      </c>
      <c r="C26" s="52" t="s">
        <v>30</v>
      </c>
      <c r="D26" s="61">
        <f>SUM('1-й тур'!L18)</f>
        <v>12874.5</v>
      </c>
      <c r="E26" s="62">
        <v>4</v>
      </c>
      <c r="F26" s="52" t="s">
        <v>30</v>
      </c>
      <c r="G26" s="61">
        <f>SUM('2-й тур'!L18)</f>
        <v>7599.5</v>
      </c>
      <c r="H26" s="62">
        <v>7</v>
      </c>
      <c r="I26" s="52" t="s">
        <v>30</v>
      </c>
      <c r="J26" s="53">
        <f>'3-тур'!L18</f>
        <v>8306.75</v>
      </c>
      <c r="K26" s="62">
        <v>6</v>
      </c>
      <c r="L26" s="53">
        <f>SUM(D26,G26,J26)</f>
        <v>28780.75</v>
      </c>
      <c r="M26" s="54">
        <f>SUM(E26,H26,K26)</f>
        <v>17</v>
      </c>
      <c r="N26" s="65">
        <v>5</v>
      </c>
    </row>
    <row r="27" spans="1:17" ht="12.75" customHeight="1" x14ac:dyDescent="0.15">
      <c r="A27" s="59"/>
      <c r="B27" s="60"/>
      <c r="C27" s="52"/>
      <c r="D27" s="61"/>
      <c r="E27" s="62"/>
      <c r="F27" s="52"/>
      <c r="G27" s="61"/>
      <c r="H27" s="62"/>
      <c r="I27" s="52"/>
      <c r="J27" s="53"/>
      <c r="K27" s="62"/>
      <c r="L27" s="53"/>
      <c r="M27" s="53"/>
      <c r="N27" s="65"/>
    </row>
    <row r="28" spans="1:17" ht="15.95" customHeight="1" x14ac:dyDescent="0.15">
      <c r="A28" s="59"/>
      <c r="B28" s="60"/>
      <c r="C28" s="52"/>
      <c r="D28" s="61"/>
      <c r="E28" s="62"/>
      <c r="F28" s="52"/>
      <c r="G28" s="61"/>
      <c r="H28" s="62"/>
      <c r="I28" s="52"/>
      <c r="J28" s="53"/>
      <c r="K28" s="62"/>
      <c r="L28" s="53"/>
      <c r="M28" s="53"/>
      <c r="N28" s="65"/>
    </row>
    <row r="29" spans="1:17" ht="12.75" customHeight="1" x14ac:dyDescent="0.15">
      <c r="A29" s="68">
        <v>8</v>
      </c>
      <c r="B29" s="69" t="s">
        <v>31</v>
      </c>
      <c r="C29" s="52" t="s">
        <v>32</v>
      </c>
      <c r="D29" s="53">
        <f>SUM('1-й тур'!AP18)</f>
        <v>4908.25</v>
      </c>
      <c r="E29" s="54">
        <v>11</v>
      </c>
      <c r="F29" s="52" t="s">
        <v>32</v>
      </c>
      <c r="G29" s="53">
        <f>SUM('2-й тур'!AP18)</f>
        <v>9068.25</v>
      </c>
      <c r="H29" s="54">
        <v>4</v>
      </c>
      <c r="I29" s="52" t="s">
        <v>32</v>
      </c>
      <c r="J29" s="53">
        <f>'3-тур'!AP18</f>
        <v>6972.5</v>
      </c>
      <c r="K29" s="54">
        <v>8</v>
      </c>
      <c r="L29" s="53">
        <f>SUM(D29,G29,J29)</f>
        <v>20949</v>
      </c>
      <c r="M29" s="54">
        <f>SUM(E29,H29,K29)</f>
        <v>23</v>
      </c>
      <c r="N29" s="55">
        <v>7</v>
      </c>
    </row>
    <row r="30" spans="1:17" ht="12.75" customHeight="1" x14ac:dyDescent="0.15">
      <c r="A30" s="68"/>
      <c r="B30" s="69"/>
      <c r="C30" s="52"/>
      <c r="D30" s="53"/>
      <c r="E30" s="54"/>
      <c r="F30" s="52"/>
      <c r="G30" s="53"/>
      <c r="H30" s="54"/>
      <c r="I30" s="52"/>
      <c r="J30" s="53"/>
      <c r="K30" s="54"/>
      <c r="L30" s="53"/>
      <c r="M30" s="53"/>
      <c r="N30" s="55"/>
    </row>
    <row r="31" spans="1:17" ht="13.5" customHeight="1" x14ac:dyDescent="0.15">
      <c r="A31" s="68"/>
      <c r="B31" s="69"/>
      <c r="C31" s="52"/>
      <c r="D31" s="53"/>
      <c r="E31" s="54"/>
      <c r="F31" s="52"/>
      <c r="G31" s="53"/>
      <c r="H31" s="54"/>
      <c r="I31" s="52"/>
      <c r="J31" s="53"/>
      <c r="K31" s="54"/>
      <c r="L31" s="53"/>
      <c r="M31" s="53"/>
      <c r="N31" s="55"/>
    </row>
    <row r="32" spans="1:17" ht="12.75" customHeight="1" x14ac:dyDescent="0.15">
      <c r="A32" s="68">
        <v>9</v>
      </c>
      <c r="B32" s="60" t="s">
        <v>33</v>
      </c>
      <c r="C32" s="52" t="s">
        <v>34</v>
      </c>
      <c r="D32" s="61">
        <f>SUM('1-й тур'!AD18)</f>
        <v>13535.5</v>
      </c>
      <c r="E32" s="62">
        <v>3</v>
      </c>
      <c r="F32" s="52" t="s">
        <v>34</v>
      </c>
      <c r="G32" s="61">
        <f>SUM('2-й тур'!AD18)</f>
        <v>11421.5</v>
      </c>
      <c r="H32" s="62">
        <v>3</v>
      </c>
      <c r="I32" s="52" t="s">
        <v>34</v>
      </c>
      <c r="J32" s="53">
        <f>'3-тур'!AD18</f>
        <v>8998</v>
      </c>
      <c r="K32" s="62">
        <v>5</v>
      </c>
      <c r="L32" s="53">
        <f>SUM(D32,G32,J32)</f>
        <v>33955</v>
      </c>
      <c r="M32" s="54">
        <f>SUM(E32,H32,K32)</f>
        <v>11</v>
      </c>
      <c r="N32" s="65">
        <v>3</v>
      </c>
    </row>
    <row r="33" spans="1:14" ht="12.75" customHeight="1" x14ac:dyDescent="0.15">
      <c r="A33" s="68"/>
      <c r="B33" s="60"/>
      <c r="C33" s="52"/>
      <c r="D33" s="61"/>
      <c r="E33" s="62"/>
      <c r="F33" s="52"/>
      <c r="G33" s="61"/>
      <c r="H33" s="62"/>
      <c r="I33" s="52"/>
      <c r="J33" s="53"/>
      <c r="K33" s="62"/>
      <c r="L33" s="53"/>
      <c r="M33" s="53"/>
      <c r="N33" s="65"/>
    </row>
    <row r="34" spans="1:14" ht="12.75" customHeight="1" x14ac:dyDescent="0.15">
      <c r="A34" s="68"/>
      <c r="B34" s="60"/>
      <c r="C34" s="52"/>
      <c r="D34" s="61"/>
      <c r="E34" s="62"/>
      <c r="F34" s="52"/>
      <c r="G34" s="61"/>
      <c r="H34" s="62"/>
      <c r="I34" s="52"/>
      <c r="J34" s="53"/>
      <c r="K34" s="62"/>
      <c r="L34" s="53"/>
      <c r="M34" s="53"/>
      <c r="N34" s="65"/>
    </row>
    <row r="35" spans="1:14" ht="12.75" customHeight="1" x14ac:dyDescent="0.15">
      <c r="A35" s="68">
        <v>10</v>
      </c>
      <c r="B35" s="58" t="s">
        <v>35</v>
      </c>
      <c r="C35" s="52" t="s">
        <v>36</v>
      </c>
      <c r="D35" s="53">
        <f>SUM('1-й тур'!AA18)</f>
        <v>10880.5</v>
      </c>
      <c r="E35" s="54">
        <v>7</v>
      </c>
      <c r="F35" s="52" t="s">
        <v>37</v>
      </c>
      <c r="G35" s="53">
        <f>SUM('2-й тур'!AA18)</f>
        <v>2970.25</v>
      </c>
      <c r="H35" s="54">
        <v>10</v>
      </c>
      <c r="I35" s="52" t="s">
        <v>37</v>
      </c>
      <c r="J35" s="53">
        <f>'3-тур'!AA18</f>
        <v>6441</v>
      </c>
      <c r="K35" s="54">
        <v>9</v>
      </c>
      <c r="L35" s="53">
        <f>SUM(D35,G35,J35)</f>
        <v>20291.75</v>
      </c>
      <c r="M35" s="54">
        <f>SUM(E35,H35,K35)</f>
        <v>26</v>
      </c>
      <c r="N35" s="55">
        <v>9</v>
      </c>
    </row>
    <row r="36" spans="1:14" ht="12.75" customHeight="1" x14ac:dyDescent="0.15">
      <c r="A36" s="68"/>
      <c r="B36" s="58"/>
      <c r="C36" s="52"/>
      <c r="D36" s="53"/>
      <c r="E36" s="54"/>
      <c r="F36" s="52"/>
      <c r="G36" s="53"/>
      <c r="H36" s="54"/>
      <c r="I36" s="52"/>
      <c r="J36" s="53"/>
      <c r="K36" s="54"/>
      <c r="L36" s="53"/>
      <c r="M36" s="53"/>
      <c r="N36" s="55"/>
    </row>
    <row r="37" spans="1:14" ht="12.75" customHeight="1" x14ac:dyDescent="0.15">
      <c r="A37" s="68"/>
      <c r="B37" s="58"/>
      <c r="C37" s="52"/>
      <c r="D37" s="53"/>
      <c r="E37" s="54"/>
      <c r="F37" s="52"/>
      <c r="G37" s="53"/>
      <c r="H37" s="54"/>
      <c r="I37" s="52"/>
      <c r="J37" s="53"/>
      <c r="K37" s="54"/>
      <c r="L37" s="53"/>
      <c r="M37" s="53"/>
      <c r="N37" s="55"/>
    </row>
    <row r="38" spans="1:14" ht="12.75" customHeight="1" x14ac:dyDescent="0.15">
      <c r="A38" s="57">
        <v>11</v>
      </c>
      <c r="B38" s="60" t="s">
        <v>38</v>
      </c>
      <c r="C38" s="52" t="s">
        <v>39</v>
      </c>
      <c r="D38" s="61">
        <f>SUM('1-й тур'!R18)</f>
        <v>0</v>
      </c>
      <c r="E38" s="62">
        <v>14</v>
      </c>
      <c r="F38" s="52" t="s">
        <v>39</v>
      </c>
      <c r="G38" s="61">
        <f>SUM('2-й тур'!R18)</f>
        <v>8147.25</v>
      </c>
      <c r="H38" s="62">
        <v>6</v>
      </c>
      <c r="I38" s="52" t="s">
        <v>40</v>
      </c>
      <c r="J38" s="53">
        <f>'3-тур'!R18</f>
        <v>5801.25</v>
      </c>
      <c r="K38" s="62">
        <v>10</v>
      </c>
      <c r="L38" s="53">
        <f>SUM(D38,G38,J38)</f>
        <v>13948.5</v>
      </c>
      <c r="M38" s="54">
        <f>SUM(E38,H38,K38)</f>
        <v>30</v>
      </c>
      <c r="N38" s="65">
        <v>12</v>
      </c>
    </row>
    <row r="39" spans="1:14" ht="12.75" customHeight="1" x14ac:dyDescent="0.15">
      <c r="A39" s="57"/>
      <c r="B39" s="60"/>
      <c r="C39" s="52"/>
      <c r="D39" s="61"/>
      <c r="E39" s="62"/>
      <c r="F39" s="52"/>
      <c r="G39" s="61"/>
      <c r="H39" s="62"/>
      <c r="I39" s="52"/>
      <c r="J39" s="53"/>
      <c r="K39" s="62"/>
      <c r="L39" s="53"/>
      <c r="M39" s="53"/>
      <c r="N39" s="65"/>
    </row>
    <row r="40" spans="1:14" ht="15.95" customHeight="1" x14ac:dyDescent="0.15">
      <c r="A40" s="57"/>
      <c r="B40" s="60"/>
      <c r="C40" s="52"/>
      <c r="D40" s="61"/>
      <c r="E40" s="62"/>
      <c r="F40" s="52"/>
      <c r="G40" s="61"/>
      <c r="H40" s="62"/>
      <c r="I40" s="52"/>
      <c r="J40" s="53"/>
      <c r="K40" s="62"/>
      <c r="L40" s="53"/>
      <c r="M40" s="53"/>
      <c r="N40" s="65"/>
    </row>
    <row r="41" spans="1:14" ht="12.75" customHeight="1" x14ac:dyDescent="0.15">
      <c r="A41" s="59">
        <v>12</v>
      </c>
      <c r="B41" s="58" t="s">
        <v>41</v>
      </c>
      <c r="C41" s="52" t="s">
        <v>42</v>
      </c>
      <c r="D41" s="53">
        <f>SUM('1-й тур'!X18)</f>
        <v>4131.25</v>
      </c>
      <c r="E41" s="54">
        <v>12</v>
      </c>
      <c r="F41" s="52" t="s">
        <v>42</v>
      </c>
      <c r="G41" s="53">
        <f>SUM('2-й тур'!X18)</f>
        <v>2025</v>
      </c>
      <c r="H41" s="63">
        <v>13</v>
      </c>
      <c r="I41" s="52" t="s">
        <v>42</v>
      </c>
      <c r="J41" s="53">
        <f>'3-тур'!X18</f>
        <v>5620.25</v>
      </c>
      <c r="K41" s="63">
        <v>11</v>
      </c>
      <c r="L41" s="53">
        <f>SUM(D41,G41,J41)</f>
        <v>11776.5</v>
      </c>
      <c r="M41" s="54">
        <f>SUM(E41,H41,K41)</f>
        <v>36</v>
      </c>
      <c r="N41" s="66">
        <v>13</v>
      </c>
    </row>
    <row r="42" spans="1:14" ht="12.75" customHeight="1" x14ac:dyDescent="0.15">
      <c r="A42" s="59"/>
      <c r="B42" s="58"/>
      <c r="C42" s="52"/>
      <c r="D42" s="53"/>
      <c r="E42" s="54"/>
      <c r="F42" s="52"/>
      <c r="G42" s="53"/>
      <c r="H42" s="63"/>
      <c r="I42" s="52"/>
      <c r="J42" s="53"/>
      <c r="K42" s="63"/>
      <c r="L42" s="53"/>
      <c r="M42" s="53"/>
      <c r="N42" s="66"/>
    </row>
    <row r="43" spans="1:14" ht="12.75" customHeight="1" x14ac:dyDescent="0.15">
      <c r="A43" s="59"/>
      <c r="B43" s="58"/>
      <c r="C43" s="52"/>
      <c r="D43" s="53"/>
      <c r="E43" s="54"/>
      <c r="F43" s="52"/>
      <c r="G43" s="53"/>
      <c r="H43" s="63"/>
      <c r="I43" s="52"/>
      <c r="J43" s="53"/>
      <c r="K43" s="63"/>
      <c r="L43" s="53"/>
      <c r="M43" s="53"/>
      <c r="N43" s="66"/>
    </row>
    <row r="44" spans="1:14" ht="12.75" customHeight="1" x14ac:dyDescent="0.15">
      <c r="A44" s="68">
        <v>13</v>
      </c>
      <c r="B44" s="60" t="s">
        <v>43</v>
      </c>
      <c r="C44" s="70" t="s">
        <v>44</v>
      </c>
      <c r="D44" s="61">
        <f>SUM('1-й тур'!F18)</f>
        <v>11155.5</v>
      </c>
      <c r="E44" s="62">
        <v>6</v>
      </c>
      <c r="F44" s="70" t="s">
        <v>44</v>
      </c>
      <c r="G44" s="61">
        <f>SUM('2-й тур'!F18)</f>
        <v>18929</v>
      </c>
      <c r="H44" s="71">
        <v>1</v>
      </c>
      <c r="I44" s="70" t="s">
        <v>44</v>
      </c>
      <c r="J44" s="53">
        <f>'3-тур'!F18</f>
        <v>19385.75</v>
      </c>
      <c r="K44" s="71">
        <v>1</v>
      </c>
      <c r="L44" s="53">
        <f>SUM(D44,G44,J44)</f>
        <v>49470.25</v>
      </c>
      <c r="M44" s="54">
        <f>SUM(E44,H44,K44)</f>
        <v>8</v>
      </c>
      <c r="N44" s="65">
        <v>1</v>
      </c>
    </row>
    <row r="45" spans="1:14" ht="12.75" customHeight="1" x14ac:dyDescent="0.15">
      <c r="A45" s="68"/>
      <c r="B45" s="60"/>
      <c r="C45" s="70"/>
      <c r="D45" s="61"/>
      <c r="E45" s="62"/>
      <c r="F45" s="70"/>
      <c r="G45" s="61"/>
      <c r="H45" s="71"/>
      <c r="I45" s="70"/>
      <c r="J45" s="53"/>
      <c r="K45" s="71"/>
      <c r="L45" s="53"/>
      <c r="M45" s="53"/>
      <c r="N45" s="65"/>
    </row>
    <row r="46" spans="1:14" ht="12.75" customHeight="1" x14ac:dyDescent="0.15">
      <c r="A46" s="68"/>
      <c r="B46" s="60"/>
      <c r="C46" s="70"/>
      <c r="D46" s="61"/>
      <c r="E46" s="62"/>
      <c r="F46" s="70"/>
      <c r="G46" s="61"/>
      <c r="H46" s="71"/>
      <c r="I46" s="70"/>
      <c r="J46" s="53"/>
      <c r="K46" s="71"/>
      <c r="L46" s="53"/>
      <c r="M46" s="53"/>
      <c r="N46" s="65"/>
    </row>
    <row r="47" spans="1:14" ht="12.75" customHeight="1" x14ac:dyDescent="0.15">
      <c r="A47" s="57">
        <v>14</v>
      </c>
      <c r="B47" s="58" t="s">
        <v>45</v>
      </c>
      <c r="C47" s="52" t="s">
        <v>46</v>
      </c>
      <c r="D47" s="53">
        <f>SUM('1-й тур'!C18)</f>
        <v>3481</v>
      </c>
      <c r="E47" s="54">
        <v>13</v>
      </c>
      <c r="F47" s="52" t="s">
        <v>46</v>
      </c>
      <c r="G47" s="53">
        <f>SUM('2-й тур'!C18)</f>
        <v>2756.25</v>
      </c>
      <c r="H47" s="63">
        <v>11</v>
      </c>
      <c r="I47" s="52" t="s">
        <v>46</v>
      </c>
      <c r="J47" s="53">
        <f>'3-тур'!C18</f>
        <v>0</v>
      </c>
      <c r="K47" s="63">
        <v>14</v>
      </c>
      <c r="L47" s="53">
        <f>SUM(D47,G47,J47)</f>
        <v>6237.25</v>
      </c>
      <c r="M47" s="54">
        <f>SUM(E47,H47,K47)</f>
        <v>38</v>
      </c>
      <c r="N47" s="66">
        <v>14</v>
      </c>
    </row>
    <row r="48" spans="1:14" ht="12.75" customHeight="1" x14ac:dyDescent="0.15">
      <c r="A48" s="57"/>
      <c r="B48" s="58"/>
      <c r="C48" s="52"/>
      <c r="D48" s="53"/>
      <c r="E48" s="54"/>
      <c r="F48" s="52"/>
      <c r="G48" s="53"/>
      <c r="H48" s="63"/>
      <c r="I48" s="52"/>
      <c r="J48" s="53"/>
      <c r="K48" s="63"/>
      <c r="L48" s="53"/>
      <c r="M48" s="53"/>
      <c r="N48" s="66"/>
    </row>
    <row r="49" spans="1:14" ht="12.75" customHeight="1" x14ac:dyDescent="0.15">
      <c r="A49" s="57"/>
      <c r="B49" s="58"/>
      <c r="C49" s="52"/>
      <c r="D49" s="53"/>
      <c r="E49" s="54"/>
      <c r="F49" s="52"/>
      <c r="G49" s="53"/>
      <c r="H49" s="63"/>
      <c r="I49" s="52"/>
      <c r="J49" s="53"/>
      <c r="K49" s="63"/>
      <c r="L49" s="53"/>
      <c r="M49" s="53"/>
      <c r="N49" s="66"/>
    </row>
    <row r="50" spans="1:14" ht="15" x14ac:dyDescent="0.2">
      <c r="E50" s="9"/>
    </row>
    <row r="52" spans="1:14" ht="15" x14ac:dyDescent="0.2">
      <c r="E52" s="9"/>
    </row>
    <row r="54" spans="1:14" ht="15" x14ac:dyDescent="0.2">
      <c r="E54" s="9"/>
    </row>
    <row r="56" spans="1:14" ht="15" x14ac:dyDescent="0.2">
      <c r="E56" s="9"/>
    </row>
    <row r="58" spans="1:14" ht="15" x14ac:dyDescent="0.2">
      <c r="E58" s="9"/>
    </row>
    <row r="59" spans="1:14" ht="15" x14ac:dyDescent="0.2">
      <c r="E59" s="9"/>
    </row>
    <row r="61" spans="1:14" ht="15" x14ac:dyDescent="0.2">
      <c r="E61" s="9"/>
    </row>
    <row r="63" spans="1:14" ht="15" x14ac:dyDescent="0.2">
      <c r="E63" s="9"/>
    </row>
    <row r="64" spans="1:14" ht="15" x14ac:dyDescent="0.2">
      <c r="E64" s="9"/>
    </row>
    <row r="66" spans="5:5" ht="15" x14ac:dyDescent="0.2">
      <c r="E66" s="9"/>
    </row>
    <row r="68" spans="5:5" ht="15" x14ac:dyDescent="0.2">
      <c r="E68" s="9"/>
    </row>
    <row r="70" spans="5:5" ht="15" x14ac:dyDescent="0.2">
      <c r="E70" s="9"/>
    </row>
    <row r="71" spans="5:5" ht="15" x14ac:dyDescent="0.2">
      <c r="E71" s="9"/>
    </row>
    <row r="72" spans="5:5" ht="15" x14ac:dyDescent="0.2">
      <c r="E72" s="9"/>
    </row>
  </sheetData>
  <sheetProtection selectLockedCells="1" selectUnlockedCells="1"/>
  <autoFilter ref="A6:N49" xr:uid="{00000000-0009-0000-0000-000000000000}"/>
  <mergeCells count="209">
    <mergeCell ref="A47:A49"/>
    <mergeCell ref="B47:B49"/>
    <mergeCell ref="C47:C49"/>
    <mergeCell ref="D47:D49"/>
    <mergeCell ref="E47:E49"/>
    <mergeCell ref="L47:L49"/>
    <mergeCell ref="M47:M49"/>
    <mergeCell ref="N47:N49"/>
    <mergeCell ref="F47:F49"/>
    <mergeCell ref="G47:G49"/>
    <mergeCell ref="H47:H49"/>
    <mergeCell ref="I47:I49"/>
    <mergeCell ref="J47:J49"/>
    <mergeCell ref="K47:K49"/>
    <mergeCell ref="J41:J43"/>
    <mergeCell ref="K41:K43"/>
    <mergeCell ref="L41:L43"/>
    <mergeCell ref="M41:M43"/>
    <mergeCell ref="J44:J46"/>
    <mergeCell ref="K44:K46"/>
    <mergeCell ref="L44:L46"/>
    <mergeCell ref="M44:M46"/>
    <mergeCell ref="N44:N46"/>
    <mergeCell ref="A44:A46"/>
    <mergeCell ref="B44:B46"/>
    <mergeCell ref="C44:C46"/>
    <mergeCell ref="D44:D46"/>
    <mergeCell ref="E44:E46"/>
    <mergeCell ref="F44:F46"/>
    <mergeCell ref="G44:G46"/>
    <mergeCell ref="H44:H46"/>
    <mergeCell ref="I44:I46"/>
    <mergeCell ref="A38:A40"/>
    <mergeCell ref="B38:B40"/>
    <mergeCell ref="C38:C40"/>
    <mergeCell ref="D38:D40"/>
    <mergeCell ref="E38:E40"/>
    <mergeCell ref="L38:L40"/>
    <mergeCell ref="M38:M40"/>
    <mergeCell ref="N38:N40"/>
    <mergeCell ref="A41:A43"/>
    <mergeCell ref="B41:B43"/>
    <mergeCell ref="C41:C43"/>
    <mergeCell ref="D41:D43"/>
    <mergeCell ref="E41:E43"/>
    <mergeCell ref="F41:F43"/>
    <mergeCell ref="G41:G43"/>
    <mergeCell ref="F38:F40"/>
    <mergeCell ref="G38:G40"/>
    <mergeCell ref="H38:H40"/>
    <mergeCell ref="I38:I40"/>
    <mergeCell ref="J38:J40"/>
    <mergeCell ref="K38:K40"/>
    <mergeCell ref="N41:N43"/>
    <mergeCell ref="H41:H43"/>
    <mergeCell ref="I41:I43"/>
    <mergeCell ref="J32:J34"/>
    <mergeCell ref="K32:K34"/>
    <mergeCell ref="L32:L34"/>
    <mergeCell ref="M32:M34"/>
    <mergeCell ref="J35:J37"/>
    <mergeCell ref="K35:K37"/>
    <mergeCell ref="L35:L37"/>
    <mergeCell ref="M35:M37"/>
    <mergeCell ref="N35:N37"/>
    <mergeCell ref="A35:A37"/>
    <mergeCell ref="B35:B37"/>
    <mergeCell ref="C35:C37"/>
    <mergeCell ref="D35:D37"/>
    <mergeCell ref="E35:E37"/>
    <mergeCell ref="F35:F37"/>
    <mergeCell ref="G35:G37"/>
    <mergeCell ref="H35:H37"/>
    <mergeCell ref="I35:I37"/>
    <mergeCell ref="A29:A31"/>
    <mergeCell ref="B29:B31"/>
    <mergeCell ref="C29:C31"/>
    <mergeCell ref="D29:D31"/>
    <mergeCell ref="E29:E31"/>
    <mergeCell ref="L29:L31"/>
    <mergeCell ref="M29:M31"/>
    <mergeCell ref="N29:N31"/>
    <mergeCell ref="A32:A34"/>
    <mergeCell ref="B32:B34"/>
    <mergeCell ref="C32:C34"/>
    <mergeCell ref="D32:D34"/>
    <mergeCell ref="E32:E34"/>
    <mergeCell ref="F32:F34"/>
    <mergeCell ref="G32:G34"/>
    <mergeCell ref="F29:F31"/>
    <mergeCell ref="G29:G31"/>
    <mergeCell ref="H29:H31"/>
    <mergeCell ref="I29:I31"/>
    <mergeCell ref="J29:J31"/>
    <mergeCell ref="K29:K31"/>
    <mergeCell ref="N32:N34"/>
    <mergeCell ref="H32:H34"/>
    <mergeCell ref="I32:I34"/>
    <mergeCell ref="J23:J25"/>
    <mergeCell ref="K23:K25"/>
    <mergeCell ref="L23:L25"/>
    <mergeCell ref="M23:M25"/>
    <mergeCell ref="J26:J28"/>
    <mergeCell ref="K26:K28"/>
    <mergeCell ref="L26:L28"/>
    <mergeCell ref="M26:M28"/>
    <mergeCell ref="N26:N28"/>
    <mergeCell ref="A26:A28"/>
    <mergeCell ref="B26:B28"/>
    <mergeCell ref="C26:C28"/>
    <mergeCell ref="D26:D28"/>
    <mergeCell ref="E26:E28"/>
    <mergeCell ref="F26:F28"/>
    <mergeCell ref="G26:G28"/>
    <mergeCell ref="H26:H28"/>
    <mergeCell ref="I26:I28"/>
    <mergeCell ref="A20:A22"/>
    <mergeCell ref="B20:B22"/>
    <mergeCell ref="C20:C22"/>
    <mergeCell ref="D20:D22"/>
    <mergeCell ref="E20:E22"/>
    <mergeCell ref="L20:L22"/>
    <mergeCell ref="M20:M22"/>
    <mergeCell ref="N20:N22"/>
    <mergeCell ref="A23:A25"/>
    <mergeCell ref="B23:B25"/>
    <mergeCell ref="C23:C25"/>
    <mergeCell ref="D23:D25"/>
    <mergeCell ref="E23:E25"/>
    <mergeCell ref="F23:F25"/>
    <mergeCell ref="G23:G25"/>
    <mergeCell ref="F20:F22"/>
    <mergeCell ref="G20:G22"/>
    <mergeCell ref="H20:H22"/>
    <mergeCell ref="I20:I22"/>
    <mergeCell ref="J20:J22"/>
    <mergeCell ref="K20:K22"/>
    <mergeCell ref="N23:N25"/>
    <mergeCell ref="H23:H25"/>
    <mergeCell ref="I23:I25"/>
    <mergeCell ref="P15:P17"/>
    <mergeCell ref="A17:A19"/>
    <mergeCell ref="B17:B19"/>
    <mergeCell ref="C17:C19"/>
    <mergeCell ref="D17:D19"/>
    <mergeCell ref="E17:E19"/>
    <mergeCell ref="F17:F19"/>
    <mergeCell ref="G17:G19"/>
    <mergeCell ref="H17:H19"/>
    <mergeCell ref="I17:I19"/>
    <mergeCell ref="I14:I16"/>
    <mergeCell ref="J14:J16"/>
    <mergeCell ref="K14:K16"/>
    <mergeCell ref="L14:L16"/>
    <mergeCell ref="M14:M16"/>
    <mergeCell ref="N14:N16"/>
    <mergeCell ref="J17:J19"/>
    <mergeCell ref="K17:K19"/>
    <mergeCell ref="L17:L19"/>
    <mergeCell ref="M17:M19"/>
    <mergeCell ref="N17:N19"/>
    <mergeCell ref="M11:M13"/>
    <mergeCell ref="N11:N13"/>
    <mergeCell ref="A14:A16"/>
    <mergeCell ref="B14:B16"/>
    <mergeCell ref="C14:C16"/>
    <mergeCell ref="D14:D16"/>
    <mergeCell ref="E14:E16"/>
    <mergeCell ref="F14:F16"/>
    <mergeCell ref="G14:G16"/>
    <mergeCell ref="H14:H16"/>
    <mergeCell ref="G11:G13"/>
    <mergeCell ref="H11:H13"/>
    <mergeCell ref="I11:I13"/>
    <mergeCell ref="J11:J13"/>
    <mergeCell ref="K11:K13"/>
    <mergeCell ref="L11:L13"/>
    <mergeCell ref="A11:A13"/>
    <mergeCell ref="B11:B13"/>
    <mergeCell ref="C11:C13"/>
    <mergeCell ref="D11:D13"/>
    <mergeCell ref="E11:E13"/>
    <mergeCell ref="F11:F13"/>
    <mergeCell ref="I8:I10"/>
    <mergeCell ref="J8:J10"/>
    <mergeCell ref="K8:K10"/>
    <mergeCell ref="L8:L10"/>
    <mergeCell ref="M8:M10"/>
    <mergeCell ref="N8:N10"/>
    <mergeCell ref="M6:M7"/>
    <mergeCell ref="N6:N7"/>
    <mergeCell ref="A8:A10"/>
    <mergeCell ref="B8:B10"/>
    <mergeCell ref="C8:C10"/>
    <mergeCell ref="D8:D10"/>
    <mergeCell ref="E8:E10"/>
    <mergeCell ref="F8:F10"/>
    <mergeCell ref="G8:G10"/>
    <mergeCell ref="H8:H10"/>
    <mergeCell ref="A1:N1"/>
    <mergeCell ref="A2:N2"/>
    <mergeCell ref="A3:N3"/>
    <mergeCell ref="A4:N4"/>
    <mergeCell ref="A6:A7"/>
    <mergeCell ref="B6:B7"/>
    <mergeCell ref="D6:E6"/>
    <mergeCell ref="G6:H6"/>
    <mergeCell ref="J6:K6"/>
    <mergeCell ref="L6:L7"/>
  </mergeCells>
  <pageMargins left="0.15763888888888888" right="0.15763888888888888" top="0.98402777777777772" bottom="0.98402777777777772" header="0.51180555555555551" footer="0.51180555555555551"/>
  <pageSetup paperSize="9" firstPageNumber="0" orientation="landscape" horizontalDpi="300" verticalDpi="300"/>
  <headerFooter alignWithMargins="0"/>
  <rowBreaks count="1" manualBreakCount="1"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J89"/>
  <sheetViews>
    <sheetView topLeftCell="K1" workbookViewId="0">
      <selection activeCell="K26" sqref="K26"/>
    </sheetView>
  </sheetViews>
  <sheetFormatPr defaultRowHeight="12.75" x14ac:dyDescent="0.15"/>
  <cols>
    <col min="2" max="2" width="12" customWidth="1"/>
    <col min="5" max="5" width="12.13671875" customWidth="1"/>
    <col min="8" max="8" width="12.67578125" customWidth="1"/>
    <col min="11" max="11" width="11.0546875" customWidth="1"/>
    <col min="14" max="14" width="12.67578125" customWidth="1"/>
    <col min="17" max="17" width="12.13671875" customWidth="1"/>
    <col min="20" max="20" width="11.0546875" customWidth="1"/>
    <col min="23" max="23" width="11.32421875" customWidth="1"/>
    <col min="26" max="26" width="12" customWidth="1"/>
    <col min="29" max="29" width="11.32421875" customWidth="1"/>
    <col min="32" max="32" width="11.4609375" customWidth="1"/>
    <col min="35" max="35" width="11.32421875" customWidth="1"/>
    <col min="38" max="38" width="12" customWidth="1"/>
    <col min="41" max="41" width="11.59375" customWidth="1"/>
    <col min="44" max="44" width="13.078125" customWidth="1"/>
    <col min="47" max="47" width="11.32421875" customWidth="1"/>
    <col min="50" max="50" width="12.67578125" customWidth="1"/>
    <col min="53" max="53" width="13.078125" customWidth="1"/>
    <col min="56" max="56" width="11.59375" customWidth="1"/>
    <col min="59" max="59" width="11.0546875" customWidth="1"/>
  </cols>
  <sheetData>
    <row r="1" spans="1:62" ht="13.5" customHeight="1" x14ac:dyDescent="0.15">
      <c r="A1" s="75" t="s">
        <v>45</v>
      </c>
      <c r="B1" s="75"/>
      <c r="C1" s="75"/>
      <c r="D1" s="74" t="s">
        <v>43</v>
      </c>
      <c r="E1" s="74"/>
      <c r="F1" s="74"/>
      <c r="G1" s="72" t="s">
        <v>25</v>
      </c>
      <c r="H1" s="72"/>
      <c r="I1" s="72"/>
      <c r="J1" s="73" t="s">
        <v>29</v>
      </c>
      <c r="K1" s="73"/>
      <c r="L1" s="73"/>
      <c r="M1" s="75" t="s">
        <v>17</v>
      </c>
      <c r="N1" s="75"/>
      <c r="O1" s="75"/>
      <c r="P1" s="73" t="s">
        <v>38</v>
      </c>
      <c r="Q1" s="73"/>
      <c r="R1" s="73"/>
      <c r="S1" s="75" t="s">
        <v>19</v>
      </c>
      <c r="T1" s="75"/>
      <c r="U1" s="75"/>
      <c r="V1" s="73" t="s">
        <v>41</v>
      </c>
      <c r="W1" s="73"/>
      <c r="X1" s="73"/>
      <c r="Y1" s="72" t="s">
        <v>35</v>
      </c>
      <c r="Z1" s="72"/>
      <c r="AA1" s="72"/>
      <c r="AB1" s="73" t="s">
        <v>33</v>
      </c>
      <c r="AC1" s="73"/>
      <c r="AD1" s="73"/>
      <c r="AE1" s="72" t="s">
        <v>27</v>
      </c>
      <c r="AF1" s="72"/>
      <c r="AG1" s="72"/>
      <c r="AH1" s="74" t="s">
        <v>21</v>
      </c>
      <c r="AI1" s="74"/>
      <c r="AJ1" s="74"/>
      <c r="AK1" s="75" t="s">
        <v>15</v>
      </c>
      <c r="AL1" s="75"/>
      <c r="AM1" s="75"/>
      <c r="AN1" s="74" t="s">
        <v>31</v>
      </c>
      <c r="AO1" s="74"/>
      <c r="AP1" s="74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</row>
    <row r="2" spans="1:62" ht="13.5" customHeight="1" x14ac:dyDescent="0.15">
      <c r="A2" s="10" t="s">
        <v>47</v>
      </c>
      <c r="B2" s="11" t="s">
        <v>48</v>
      </c>
      <c r="C2" s="12" t="s">
        <v>13</v>
      </c>
      <c r="D2" s="13" t="s">
        <v>47</v>
      </c>
      <c r="E2" s="14" t="s">
        <v>48</v>
      </c>
      <c r="F2" s="15" t="s">
        <v>13</v>
      </c>
      <c r="G2" s="10" t="s">
        <v>47</v>
      </c>
      <c r="H2" s="11" t="s">
        <v>48</v>
      </c>
      <c r="I2" s="12" t="s">
        <v>13</v>
      </c>
      <c r="J2" s="13" t="s">
        <v>47</v>
      </c>
      <c r="K2" s="14" t="s">
        <v>48</v>
      </c>
      <c r="L2" s="15" t="s">
        <v>13</v>
      </c>
      <c r="M2" s="10" t="s">
        <v>47</v>
      </c>
      <c r="N2" s="11" t="s">
        <v>48</v>
      </c>
      <c r="O2" s="12" t="s">
        <v>13</v>
      </c>
      <c r="P2" s="13" t="s">
        <v>47</v>
      </c>
      <c r="Q2" s="14" t="s">
        <v>48</v>
      </c>
      <c r="R2" s="15" t="s">
        <v>13</v>
      </c>
      <c r="S2" s="10" t="s">
        <v>47</v>
      </c>
      <c r="T2" s="11" t="s">
        <v>48</v>
      </c>
      <c r="U2" s="12" t="s">
        <v>13</v>
      </c>
      <c r="V2" s="13" t="s">
        <v>47</v>
      </c>
      <c r="W2" s="14" t="s">
        <v>48</v>
      </c>
      <c r="X2" s="15" t="s">
        <v>13</v>
      </c>
      <c r="Y2" s="10" t="s">
        <v>47</v>
      </c>
      <c r="Z2" s="11" t="s">
        <v>48</v>
      </c>
      <c r="AA2" s="12" t="s">
        <v>13</v>
      </c>
      <c r="AB2" s="13" t="s">
        <v>47</v>
      </c>
      <c r="AC2" s="14" t="s">
        <v>48</v>
      </c>
      <c r="AD2" s="15" t="s">
        <v>13</v>
      </c>
      <c r="AE2" s="10" t="s">
        <v>47</v>
      </c>
      <c r="AF2" s="11" t="s">
        <v>48</v>
      </c>
      <c r="AG2" s="12" t="s">
        <v>13</v>
      </c>
      <c r="AH2" s="13" t="s">
        <v>47</v>
      </c>
      <c r="AI2" s="14" t="s">
        <v>48</v>
      </c>
      <c r="AJ2" s="15" t="s">
        <v>13</v>
      </c>
      <c r="AK2" s="10" t="s">
        <v>47</v>
      </c>
      <c r="AL2" s="11" t="s">
        <v>48</v>
      </c>
      <c r="AM2" s="12" t="s">
        <v>13</v>
      </c>
      <c r="AN2" s="13" t="s">
        <v>47</v>
      </c>
      <c r="AO2" s="14" t="s">
        <v>48</v>
      </c>
      <c r="AP2" s="15" t="s">
        <v>13</v>
      </c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8"/>
      <c r="BJ2" s="8"/>
    </row>
    <row r="3" spans="1:62" ht="13.5" customHeight="1" x14ac:dyDescent="0.15">
      <c r="A3" s="17" t="s">
        <v>56</v>
      </c>
      <c r="B3" s="18">
        <v>59</v>
      </c>
      <c r="C3" s="19">
        <f t="shared" ref="C3:C17" si="0">B3*B3</f>
        <v>3481</v>
      </c>
      <c r="D3" s="20" t="s">
        <v>56</v>
      </c>
      <c r="E3" s="21">
        <v>57</v>
      </c>
      <c r="F3" s="22">
        <f t="shared" ref="F3:F17" si="1">E3*E3</f>
        <v>3249</v>
      </c>
      <c r="G3" s="17" t="s">
        <v>56</v>
      </c>
      <c r="H3" s="18">
        <v>52</v>
      </c>
      <c r="I3" s="19">
        <f t="shared" ref="I3:I17" si="2">H3*H3</f>
        <v>2704</v>
      </c>
      <c r="J3" s="20" t="s">
        <v>56</v>
      </c>
      <c r="K3" s="21">
        <v>50</v>
      </c>
      <c r="L3" s="22">
        <f t="shared" ref="L3:L17" si="3">K3*K3</f>
        <v>2500</v>
      </c>
      <c r="M3" s="17" t="s">
        <v>56</v>
      </c>
      <c r="N3" s="18">
        <v>52.5</v>
      </c>
      <c r="O3" s="19">
        <f t="shared" ref="O3:O17" si="4">N3*N3</f>
        <v>2756.25</v>
      </c>
      <c r="P3" s="20"/>
      <c r="Q3" s="21"/>
      <c r="R3" s="22">
        <f t="shared" ref="R3:R17" si="5">Q3*Q3</f>
        <v>0</v>
      </c>
      <c r="S3" s="17" t="s">
        <v>56</v>
      </c>
      <c r="T3" s="18">
        <v>54</v>
      </c>
      <c r="U3" s="19">
        <f t="shared" ref="U3:U17" si="6">T3*T3</f>
        <v>2916</v>
      </c>
      <c r="V3" s="20" t="s">
        <v>56</v>
      </c>
      <c r="W3" s="21">
        <v>59</v>
      </c>
      <c r="X3" s="22">
        <f t="shared" ref="X3:X17" si="7">W3*W3</f>
        <v>3481</v>
      </c>
      <c r="Y3" s="17" t="s">
        <v>55</v>
      </c>
      <c r="Z3" s="18">
        <v>27</v>
      </c>
      <c r="AA3" s="19">
        <f t="shared" ref="AA3:AA17" si="8">Z3*Z3</f>
        <v>729</v>
      </c>
      <c r="AB3" s="20" t="s">
        <v>56</v>
      </c>
      <c r="AC3" s="21">
        <v>54</v>
      </c>
      <c r="AD3" s="22">
        <f t="shared" ref="AD3:AD17" si="9">AC3*AC3</f>
        <v>2916</v>
      </c>
      <c r="AE3" s="17" t="s">
        <v>55</v>
      </c>
      <c r="AF3" s="18">
        <v>28.5</v>
      </c>
      <c r="AG3" s="19">
        <f t="shared" ref="AG3:AG17" si="10">AF3*AF3</f>
        <v>812.25</v>
      </c>
      <c r="AH3" s="20" t="s">
        <v>56</v>
      </c>
      <c r="AI3" s="21">
        <v>47</v>
      </c>
      <c r="AJ3" s="22">
        <f t="shared" ref="AJ3:AJ17" si="11">AI3*AI3</f>
        <v>2209</v>
      </c>
      <c r="AK3" s="17" t="s">
        <v>56</v>
      </c>
      <c r="AL3" s="18">
        <v>59</v>
      </c>
      <c r="AM3" s="19">
        <f t="shared" ref="AM3:AM17" si="12">AL3*AL3</f>
        <v>3481</v>
      </c>
      <c r="AN3" s="20" t="s">
        <v>55</v>
      </c>
      <c r="AO3" s="21">
        <v>29</v>
      </c>
      <c r="AP3" s="22">
        <f t="shared" ref="AP3:AP17" si="13">AO3*AO3</f>
        <v>841</v>
      </c>
      <c r="AQ3" s="24"/>
      <c r="AR3" s="25"/>
      <c r="AS3" s="25"/>
      <c r="AT3" s="24"/>
      <c r="AU3" s="25"/>
      <c r="AV3" s="25"/>
      <c r="AW3" s="24"/>
      <c r="AX3" s="25"/>
      <c r="AY3" s="25"/>
      <c r="AZ3" s="25"/>
      <c r="BA3" s="25"/>
      <c r="BB3" s="25"/>
      <c r="BC3" s="25"/>
      <c r="BD3" s="25"/>
      <c r="BE3" s="25"/>
      <c r="BF3" s="24"/>
      <c r="BG3" s="25"/>
      <c r="BH3" s="25"/>
      <c r="BI3" s="8"/>
      <c r="BJ3" s="8"/>
    </row>
    <row r="4" spans="1:62" ht="13.5" customHeight="1" x14ac:dyDescent="0.15">
      <c r="A4" s="17"/>
      <c r="B4" s="18"/>
      <c r="C4" s="19">
        <f t="shared" si="0"/>
        <v>0</v>
      </c>
      <c r="D4" s="20" t="s">
        <v>56</v>
      </c>
      <c r="E4" s="21">
        <v>52</v>
      </c>
      <c r="F4" s="22">
        <f t="shared" si="1"/>
        <v>2704</v>
      </c>
      <c r="G4" s="17" t="s">
        <v>56</v>
      </c>
      <c r="H4" s="18">
        <v>45</v>
      </c>
      <c r="I4" s="19">
        <f t="shared" si="2"/>
        <v>2025</v>
      </c>
      <c r="J4" s="20" t="s">
        <v>55</v>
      </c>
      <c r="K4" s="21">
        <v>23</v>
      </c>
      <c r="L4" s="22">
        <f t="shared" si="3"/>
        <v>529</v>
      </c>
      <c r="M4" s="17" t="s">
        <v>56</v>
      </c>
      <c r="N4" s="18">
        <v>55.5</v>
      </c>
      <c r="O4" s="19">
        <f t="shared" si="4"/>
        <v>3080.25</v>
      </c>
      <c r="P4" s="20"/>
      <c r="Q4" s="21"/>
      <c r="R4" s="22">
        <f t="shared" si="5"/>
        <v>0</v>
      </c>
      <c r="S4" s="17" t="s">
        <v>55</v>
      </c>
      <c r="T4" s="18">
        <v>32</v>
      </c>
      <c r="U4" s="19">
        <f t="shared" si="6"/>
        <v>1024</v>
      </c>
      <c r="V4" s="20" t="s">
        <v>55</v>
      </c>
      <c r="W4" s="21">
        <v>25.5</v>
      </c>
      <c r="X4" s="22">
        <f t="shared" si="7"/>
        <v>650.25</v>
      </c>
      <c r="Y4" s="17" t="s">
        <v>56</v>
      </c>
      <c r="Z4" s="18">
        <v>47</v>
      </c>
      <c r="AA4" s="19">
        <f t="shared" si="8"/>
        <v>2209</v>
      </c>
      <c r="AB4" s="20" t="s">
        <v>56</v>
      </c>
      <c r="AC4" s="21">
        <v>46.5</v>
      </c>
      <c r="AD4" s="22">
        <f t="shared" si="9"/>
        <v>2162.25</v>
      </c>
      <c r="AE4" s="17" t="s">
        <v>56</v>
      </c>
      <c r="AF4" s="18">
        <v>48.5</v>
      </c>
      <c r="AG4" s="19">
        <f t="shared" si="10"/>
        <v>2352.25</v>
      </c>
      <c r="AH4" s="20" t="s">
        <v>56</v>
      </c>
      <c r="AI4" s="21">
        <v>49</v>
      </c>
      <c r="AJ4" s="22">
        <f t="shared" si="11"/>
        <v>2401</v>
      </c>
      <c r="AK4" s="17" t="s">
        <v>56</v>
      </c>
      <c r="AL4" s="18">
        <v>49</v>
      </c>
      <c r="AM4" s="19">
        <f t="shared" si="12"/>
        <v>2401</v>
      </c>
      <c r="AN4" s="20" t="s">
        <v>55</v>
      </c>
      <c r="AO4" s="21">
        <v>29</v>
      </c>
      <c r="AP4" s="22">
        <f t="shared" si="13"/>
        <v>841</v>
      </c>
      <c r="AQ4" s="25"/>
      <c r="AR4" s="25"/>
      <c r="AS4" s="25"/>
      <c r="AT4" s="24"/>
      <c r="AU4" s="25"/>
      <c r="AV4" s="25"/>
      <c r="AW4" s="25"/>
      <c r="AX4" s="25"/>
      <c r="AY4" s="25"/>
      <c r="AZ4" s="25"/>
      <c r="BA4" s="25"/>
      <c r="BB4" s="25"/>
      <c r="BC4" s="24"/>
      <c r="BD4" s="25"/>
      <c r="BE4" s="25"/>
      <c r="BF4" s="24"/>
      <c r="BG4" s="25"/>
      <c r="BH4" s="25"/>
      <c r="BI4" s="8"/>
      <c r="BJ4" s="8"/>
    </row>
    <row r="5" spans="1:62" ht="13.5" customHeight="1" x14ac:dyDescent="0.15">
      <c r="A5" s="17"/>
      <c r="B5" s="18"/>
      <c r="C5" s="19">
        <f t="shared" si="0"/>
        <v>0</v>
      </c>
      <c r="D5" s="20" t="s">
        <v>56</v>
      </c>
      <c r="E5" s="21">
        <v>50.5</v>
      </c>
      <c r="F5" s="22">
        <f t="shared" si="1"/>
        <v>2550.25</v>
      </c>
      <c r="G5" s="17" t="s">
        <v>56</v>
      </c>
      <c r="H5" s="18">
        <v>45.5</v>
      </c>
      <c r="I5" s="19">
        <f t="shared" si="2"/>
        <v>2070.25</v>
      </c>
      <c r="J5" s="20" t="s">
        <v>56</v>
      </c>
      <c r="K5" s="21">
        <v>46.5</v>
      </c>
      <c r="L5" s="22">
        <f t="shared" si="3"/>
        <v>2162.25</v>
      </c>
      <c r="M5" s="17" t="s">
        <v>56</v>
      </c>
      <c r="N5" s="18">
        <v>86</v>
      </c>
      <c r="O5" s="19">
        <f t="shared" si="4"/>
        <v>7396</v>
      </c>
      <c r="P5" s="23"/>
      <c r="Q5" s="21"/>
      <c r="R5" s="22">
        <f t="shared" si="5"/>
        <v>0</v>
      </c>
      <c r="S5" s="17" t="s">
        <v>55</v>
      </c>
      <c r="T5" s="18">
        <v>36</v>
      </c>
      <c r="U5" s="19">
        <f t="shared" si="6"/>
        <v>1296</v>
      </c>
      <c r="V5" s="20"/>
      <c r="W5" s="21"/>
      <c r="X5" s="22">
        <f t="shared" si="7"/>
        <v>0</v>
      </c>
      <c r="Y5" s="17" t="s">
        <v>56</v>
      </c>
      <c r="Z5" s="18">
        <v>47</v>
      </c>
      <c r="AA5" s="19">
        <f t="shared" si="8"/>
        <v>2209</v>
      </c>
      <c r="AB5" s="20" t="s">
        <v>56</v>
      </c>
      <c r="AC5" s="21">
        <v>47.5</v>
      </c>
      <c r="AD5" s="22">
        <f t="shared" si="9"/>
        <v>2256.25</v>
      </c>
      <c r="AE5" s="17" t="s">
        <v>56</v>
      </c>
      <c r="AF5" s="18">
        <v>47</v>
      </c>
      <c r="AG5" s="19">
        <f t="shared" si="10"/>
        <v>2209</v>
      </c>
      <c r="AH5" s="20" t="s">
        <v>56</v>
      </c>
      <c r="AI5" s="21">
        <v>46.5</v>
      </c>
      <c r="AJ5" s="22">
        <f t="shared" si="11"/>
        <v>2162.25</v>
      </c>
      <c r="AK5" s="17" t="s">
        <v>55</v>
      </c>
      <c r="AL5" s="18">
        <v>27.5</v>
      </c>
      <c r="AM5" s="19">
        <f t="shared" si="12"/>
        <v>756.25</v>
      </c>
      <c r="AN5" s="20" t="s">
        <v>56</v>
      </c>
      <c r="AO5" s="44">
        <v>50.5</v>
      </c>
      <c r="AP5" s="22">
        <f t="shared" si="13"/>
        <v>2550.25</v>
      </c>
      <c r="AQ5" s="25"/>
      <c r="AR5" s="25"/>
      <c r="AS5" s="25"/>
      <c r="AT5" s="24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4"/>
      <c r="BG5" s="25"/>
      <c r="BH5" s="25"/>
      <c r="BI5" s="8"/>
      <c r="BJ5" s="8"/>
    </row>
    <row r="6" spans="1:62" ht="13.5" customHeight="1" x14ac:dyDescent="0.15">
      <c r="A6" s="17"/>
      <c r="B6" s="18"/>
      <c r="C6" s="19">
        <f t="shared" si="0"/>
        <v>0</v>
      </c>
      <c r="D6" s="20" t="s">
        <v>56</v>
      </c>
      <c r="E6" s="21">
        <v>51.5</v>
      </c>
      <c r="F6" s="22">
        <f t="shared" si="1"/>
        <v>2652.25</v>
      </c>
      <c r="G6" s="17" t="s">
        <v>56</v>
      </c>
      <c r="H6" s="18">
        <v>45</v>
      </c>
      <c r="I6" s="19">
        <f t="shared" si="2"/>
        <v>2025</v>
      </c>
      <c r="J6" s="20" t="s">
        <v>55</v>
      </c>
      <c r="K6" s="21">
        <v>28</v>
      </c>
      <c r="L6" s="22">
        <f t="shared" si="3"/>
        <v>784</v>
      </c>
      <c r="M6" s="17" t="s">
        <v>56</v>
      </c>
      <c r="N6" s="18">
        <v>46.5</v>
      </c>
      <c r="O6" s="19">
        <f t="shared" si="4"/>
        <v>2162.25</v>
      </c>
      <c r="P6" s="23"/>
      <c r="Q6" s="21"/>
      <c r="R6" s="22">
        <f t="shared" si="5"/>
        <v>0</v>
      </c>
      <c r="S6" s="17" t="s">
        <v>55</v>
      </c>
      <c r="T6" s="18">
        <v>23.5</v>
      </c>
      <c r="U6" s="19">
        <f t="shared" si="6"/>
        <v>552.25</v>
      </c>
      <c r="V6" s="20"/>
      <c r="W6" s="21"/>
      <c r="X6" s="22">
        <f t="shared" si="7"/>
        <v>0</v>
      </c>
      <c r="Y6" s="17" t="s">
        <v>56</v>
      </c>
      <c r="Z6" s="18">
        <v>52.5</v>
      </c>
      <c r="AA6" s="19">
        <f t="shared" si="8"/>
        <v>2756.25</v>
      </c>
      <c r="AB6" s="20" t="s">
        <v>56</v>
      </c>
      <c r="AC6" s="21">
        <v>60</v>
      </c>
      <c r="AD6" s="22">
        <f t="shared" si="9"/>
        <v>3600</v>
      </c>
      <c r="AE6" s="17" t="s">
        <v>56</v>
      </c>
      <c r="AF6" s="18">
        <v>46</v>
      </c>
      <c r="AG6" s="19">
        <f t="shared" si="10"/>
        <v>2116</v>
      </c>
      <c r="AH6" s="20" t="s">
        <v>56</v>
      </c>
      <c r="AI6" s="21">
        <v>57</v>
      </c>
      <c r="AJ6" s="22">
        <f t="shared" si="11"/>
        <v>3249</v>
      </c>
      <c r="AK6" s="17"/>
      <c r="AL6" s="18"/>
      <c r="AM6" s="19">
        <f t="shared" si="12"/>
        <v>0</v>
      </c>
      <c r="AN6" s="20" t="s">
        <v>55</v>
      </c>
      <c r="AO6" s="21">
        <v>26</v>
      </c>
      <c r="AP6" s="22">
        <f t="shared" si="13"/>
        <v>676</v>
      </c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8"/>
      <c r="BJ6" s="8"/>
    </row>
    <row r="7" spans="1:62" ht="13.5" customHeight="1" x14ac:dyDescent="0.15">
      <c r="A7" s="17"/>
      <c r="B7" s="18"/>
      <c r="C7" s="19">
        <f t="shared" si="0"/>
        <v>0</v>
      </c>
      <c r="D7" s="23"/>
      <c r="E7" s="21"/>
      <c r="F7" s="22">
        <f t="shared" si="1"/>
        <v>0</v>
      </c>
      <c r="G7" s="17"/>
      <c r="H7" s="18"/>
      <c r="I7" s="19">
        <f t="shared" si="2"/>
        <v>0</v>
      </c>
      <c r="J7" s="20" t="s">
        <v>55</v>
      </c>
      <c r="K7" s="21">
        <v>30.5</v>
      </c>
      <c r="L7" s="22">
        <f t="shared" si="3"/>
        <v>930.25</v>
      </c>
      <c r="M7" s="17"/>
      <c r="N7" s="18"/>
      <c r="O7" s="19">
        <f t="shared" si="4"/>
        <v>0</v>
      </c>
      <c r="P7" s="23"/>
      <c r="Q7" s="21"/>
      <c r="R7" s="22">
        <f t="shared" si="5"/>
        <v>0</v>
      </c>
      <c r="S7" s="17"/>
      <c r="T7" s="18"/>
      <c r="U7" s="19">
        <f t="shared" si="6"/>
        <v>0</v>
      </c>
      <c r="V7" s="20"/>
      <c r="W7" s="21"/>
      <c r="X7" s="22">
        <f t="shared" si="7"/>
        <v>0</v>
      </c>
      <c r="Y7" s="17" t="s">
        <v>55</v>
      </c>
      <c r="Z7" s="18">
        <v>25</v>
      </c>
      <c r="AA7" s="19">
        <f t="shared" si="8"/>
        <v>625</v>
      </c>
      <c r="AB7" s="20" t="s">
        <v>56</v>
      </c>
      <c r="AC7" s="21">
        <v>51</v>
      </c>
      <c r="AD7" s="22">
        <f t="shared" si="9"/>
        <v>2601</v>
      </c>
      <c r="AE7" s="17" t="s">
        <v>56</v>
      </c>
      <c r="AF7" s="18">
        <v>47</v>
      </c>
      <c r="AG7" s="19">
        <f t="shared" si="10"/>
        <v>2209</v>
      </c>
      <c r="AH7" s="20" t="s">
        <v>56</v>
      </c>
      <c r="AI7" s="21">
        <v>57</v>
      </c>
      <c r="AJ7" s="22">
        <f t="shared" si="11"/>
        <v>3249</v>
      </c>
      <c r="AK7" s="17"/>
      <c r="AL7" s="18"/>
      <c r="AM7" s="19">
        <f t="shared" si="12"/>
        <v>0</v>
      </c>
      <c r="AN7" s="23"/>
      <c r="AO7" s="21"/>
      <c r="AP7" s="22">
        <f t="shared" si="13"/>
        <v>0</v>
      </c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8"/>
      <c r="BJ7" s="8"/>
    </row>
    <row r="8" spans="1:62" ht="13.5" customHeight="1" x14ac:dyDescent="0.15">
      <c r="A8" s="17"/>
      <c r="B8" s="18"/>
      <c r="C8" s="19">
        <f t="shared" si="0"/>
        <v>0</v>
      </c>
      <c r="D8" s="23"/>
      <c r="E8" s="21"/>
      <c r="F8" s="22">
        <f t="shared" si="1"/>
        <v>0</v>
      </c>
      <c r="G8" s="17"/>
      <c r="H8" s="18"/>
      <c r="I8" s="19">
        <f t="shared" si="2"/>
        <v>0</v>
      </c>
      <c r="J8" s="20" t="s">
        <v>55</v>
      </c>
      <c r="K8" s="21">
        <v>31</v>
      </c>
      <c r="L8" s="22">
        <f t="shared" si="3"/>
        <v>961</v>
      </c>
      <c r="M8" s="17"/>
      <c r="N8" s="18"/>
      <c r="O8" s="19">
        <f t="shared" si="4"/>
        <v>0</v>
      </c>
      <c r="P8" s="23"/>
      <c r="Q8" s="21"/>
      <c r="R8" s="22">
        <f t="shared" si="5"/>
        <v>0</v>
      </c>
      <c r="S8" s="17"/>
      <c r="T8" s="18"/>
      <c r="U8" s="19">
        <f t="shared" si="6"/>
        <v>0</v>
      </c>
      <c r="V8" s="23"/>
      <c r="W8" s="21"/>
      <c r="X8" s="22">
        <f t="shared" si="7"/>
        <v>0</v>
      </c>
      <c r="Y8" s="17" t="s">
        <v>56</v>
      </c>
      <c r="Z8" s="18">
        <v>48.5</v>
      </c>
      <c r="AA8" s="19">
        <f t="shared" si="8"/>
        <v>2352.25</v>
      </c>
      <c r="AB8" s="23"/>
      <c r="AC8" s="21"/>
      <c r="AD8" s="22">
        <f t="shared" si="9"/>
        <v>0</v>
      </c>
      <c r="AE8" s="17" t="s">
        <v>56</v>
      </c>
      <c r="AF8" s="18">
        <v>50</v>
      </c>
      <c r="AG8" s="19">
        <f t="shared" si="10"/>
        <v>2500</v>
      </c>
      <c r="AH8" s="20" t="s">
        <v>56</v>
      </c>
      <c r="AI8" s="21">
        <v>45</v>
      </c>
      <c r="AJ8" s="22">
        <f t="shared" si="11"/>
        <v>2025</v>
      </c>
      <c r="AK8" s="17"/>
      <c r="AL8" s="18"/>
      <c r="AM8" s="19">
        <f t="shared" si="12"/>
        <v>0</v>
      </c>
      <c r="AN8" s="23"/>
      <c r="AO8" s="21"/>
      <c r="AP8" s="22">
        <f t="shared" si="13"/>
        <v>0</v>
      </c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8"/>
      <c r="BJ8" s="8"/>
    </row>
    <row r="9" spans="1:62" ht="13.5" customHeight="1" x14ac:dyDescent="0.15">
      <c r="A9" s="17"/>
      <c r="B9" s="18"/>
      <c r="C9" s="19">
        <f t="shared" si="0"/>
        <v>0</v>
      </c>
      <c r="D9" s="23"/>
      <c r="E9" s="21"/>
      <c r="F9" s="22">
        <f t="shared" si="1"/>
        <v>0</v>
      </c>
      <c r="G9" s="17"/>
      <c r="H9" s="18"/>
      <c r="I9" s="19">
        <f t="shared" si="2"/>
        <v>0</v>
      </c>
      <c r="J9" s="20" t="s">
        <v>56</v>
      </c>
      <c r="K9" s="21">
        <v>48</v>
      </c>
      <c r="L9" s="22">
        <f t="shared" si="3"/>
        <v>2304</v>
      </c>
      <c r="M9" s="17"/>
      <c r="N9" s="18"/>
      <c r="O9" s="19">
        <f t="shared" si="4"/>
        <v>0</v>
      </c>
      <c r="P9" s="23"/>
      <c r="Q9" s="21"/>
      <c r="R9" s="22">
        <f t="shared" si="5"/>
        <v>0</v>
      </c>
      <c r="S9" s="17"/>
      <c r="T9" s="18"/>
      <c r="U9" s="19">
        <f t="shared" si="6"/>
        <v>0</v>
      </c>
      <c r="V9" s="23"/>
      <c r="W9" s="21"/>
      <c r="X9" s="22">
        <f t="shared" si="7"/>
        <v>0</v>
      </c>
      <c r="Y9" s="17"/>
      <c r="Z9" s="18"/>
      <c r="AA9" s="19">
        <f t="shared" si="8"/>
        <v>0</v>
      </c>
      <c r="AB9" s="23"/>
      <c r="AC9" s="21"/>
      <c r="AD9" s="22">
        <f t="shared" si="9"/>
        <v>0</v>
      </c>
      <c r="AE9" s="17"/>
      <c r="AF9" s="18"/>
      <c r="AG9" s="19">
        <f t="shared" si="10"/>
        <v>0</v>
      </c>
      <c r="AH9" s="20" t="s">
        <v>56</v>
      </c>
      <c r="AI9" s="21">
        <v>53.5</v>
      </c>
      <c r="AJ9" s="22">
        <f t="shared" si="11"/>
        <v>2862.25</v>
      </c>
      <c r="AK9" s="17"/>
      <c r="AL9" s="18"/>
      <c r="AM9" s="19">
        <f t="shared" si="12"/>
        <v>0</v>
      </c>
      <c r="AN9" s="23"/>
      <c r="AO9" s="21"/>
      <c r="AP9" s="22">
        <f t="shared" si="13"/>
        <v>0</v>
      </c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8"/>
      <c r="BJ9" s="8"/>
    </row>
    <row r="10" spans="1:62" ht="13.5" customHeight="1" x14ac:dyDescent="0.15">
      <c r="A10" s="17"/>
      <c r="B10" s="18"/>
      <c r="C10" s="19">
        <f t="shared" si="0"/>
        <v>0</v>
      </c>
      <c r="D10" s="23"/>
      <c r="E10" s="21"/>
      <c r="F10" s="22">
        <f t="shared" si="1"/>
        <v>0</v>
      </c>
      <c r="G10" s="17"/>
      <c r="H10" s="18"/>
      <c r="I10" s="19">
        <f t="shared" si="2"/>
        <v>0</v>
      </c>
      <c r="J10" s="20" t="s">
        <v>56</v>
      </c>
      <c r="K10" s="21">
        <v>52</v>
      </c>
      <c r="L10" s="22">
        <f t="shared" si="3"/>
        <v>2704</v>
      </c>
      <c r="M10" s="17"/>
      <c r="N10" s="18"/>
      <c r="O10" s="19">
        <f t="shared" si="4"/>
        <v>0</v>
      </c>
      <c r="P10" s="23"/>
      <c r="Q10" s="21"/>
      <c r="R10" s="22">
        <f t="shared" si="5"/>
        <v>0</v>
      </c>
      <c r="S10" s="17"/>
      <c r="T10" s="18"/>
      <c r="U10" s="19">
        <f t="shared" si="6"/>
        <v>0</v>
      </c>
      <c r="V10" s="23"/>
      <c r="W10" s="21"/>
      <c r="X10" s="22">
        <f t="shared" si="7"/>
        <v>0</v>
      </c>
      <c r="Y10" s="17"/>
      <c r="Z10" s="18"/>
      <c r="AA10" s="19">
        <f t="shared" si="8"/>
        <v>0</v>
      </c>
      <c r="AB10" s="23"/>
      <c r="AC10" s="21"/>
      <c r="AD10" s="22">
        <f t="shared" si="9"/>
        <v>0</v>
      </c>
      <c r="AE10" s="17"/>
      <c r="AF10" s="18"/>
      <c r="AG10" s="19">
        <f t="shared" si="10"/>
        <v>0</v>
      </c>
      <c r="AH10" s="23"/>
      <c r="AI10" s="21"/>
      <c r="AJ10" s="22">
        <f t="shared" si="11"/>
        <v>0</v>
      </c>
      <c r="AK10" s="17"/>
      <c r="AL10" s="18"/>
      <c r="AM10" s="19">
        <f t="shared" si="12"/>
        <v>0</v>
      </c>
      <c r="AN10" s="23"/>
      <c r="AO10" s="21"/>
      <c r="AP10" s="22">
        <f t="shared" si="13"/>
        <v>0</v>
      </c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8"/>
      <c r="BJ10" s="8"/>
    </row>
    <row r="11" spans="1:62" ht="13.5" customHeight="1" x14ac:dyDescent="0.15">
      <c r="A11" s="17"/>
      <c r="B11" s="18"/>
      <c r="C11" s="19">
        <f t="shared" si="0"/>
        <v>0</v>
      </c>
      <c r="D11" s="23"/>
      <c r="E11" s="21"/>
      <c r="F11" s="22">
        <f t="shared" si="1"/>
        <v>0</v>
      </c>
      <c r="G11" s="17"/>
      <c r="H11" s="18"/>
      <c r="I11" s="19">
        <f t="shared" si="2"/>
        <v>0</v>
      </c>
      <c r="J11" s="23"/>
      <c r="K11" s="21"/>
      <c r="L11" s="22">
        <f t="shared" si="3"/>
        <v>0</v>
      </c>
      <c r="M11" s="17"/>
      <c r="N11" s="18"/>
      <c r="O11" s="19">
        <f t="shared" si="4"/>
        <v>0</v>
      </c>
      <c r="P11" s="23"/>
      <c r="Q11" s="21"/>
      <c r="R11" s="22">
        <f t="shared" si="5"/>
        <v>0</v>
      </c>
      <c r="S11" s="17"/>
      <c r="T11" s="18"/>
      <c r="U11" s="19">
        <f t="shared" si="6"/>
        <v>0</v>
      </c>
      <c r="V11" s="23"/>
      <c r="W11" s="21"/>
      <c r="X11" s="22">
        <f t="shared" si="7"/>
        <v>0</v>
      </c>
      <c r="Y11" s="17"/>
      <c r="Z11" s="18"/>
      <c r="AA11" s="19">
        <f t="shared" si="8"/>
        <v>0</v>
      </c>
      <c r="AB11" s="23"/>
      <c r="AC11" s="21"/>
      <c r="AD11" s="22">
        <f t="shared" si="9"/>
        <v>0</v>
      </c>
      <c r="AE11" s="17"/>
      <c r="AF11" s="18"/>
      <c r="AG11" s="19">
        <f t="shared" si="10"/>
        <v>0</v>
      </c>
      <c r="AH11" s="23"/>
      <c r="AI11" s="21"/>
      <c r="AJ11" s="22">
        <f t="shared" si="11"/>
        <v>0</v>
      </c>
      <c r="AK11" s="17"/>
      <c r="AL11" s="18"/>
      <c r="AM11" s="19">
        <f t="shared" si="12"/>
        <v>0</v>
      </c>
      <c r="AN11" s="23"/>
      <c r="AO11" s="21"/>
      <c r="AP11" s="22">
        <f t="shared" si="13"/>
        <v>0</v>
      </c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8"/>
      <c r="BJ11" s="8"/>
    </row>
    <row r="12" spans="1:62" ht="13.5" customHeight="1" x14ac:dyDescent="0.15">
      <c r="A12" s="17"/>
      <c r="B12" s="18"/>
      <c r="C12" s="19">
        <f t="shared" si="0"/>
        <v>0</v>
      </c>
      <c r="D12" s="23"/>
      <c r="E12" s="21"/>
      <c r="F12" s="22">
        <f t="shared" si="1"/>
        <v>0</v>
      </c>
      <c r="G12" s="17"/>
      <c r="H12" s="18"/>
      <c r="I12" s="19">
        <f t="shared" si="2"/>
        <v>0</v>
      </c>
      <c r="J12" s="23"/>
      <c r="K12" s="21"/>
      <c r="L12" s="22">
        <f t="shared" si="3"/>
        <v>0</v>
      </c>
      <c r="M12" s="17"/>
      <c r="N12" s="18"/>
      <c r="O12" s="19">
        <f t="shared" si="4"/>
        <v>0</v>
      </c>
      <c r="P12" s="23"/>
      <c r="Q12" s="21"/>
      <c r="R12" s="22">
        <f t="shared" si="5"/>
        <v>0</v>
      </c>
      <c r="S12" s="17"/>
      <c r="T12" s="18"/>
      <c r="U12" s="19">
        <f t="shared" si="6"/>
        <v>0</v>
      </c>
      <c r="V12" s="23"/>
      <c r="W12" s="21"/>
      <c r="X12" s="22">
        <f t="shared" si="7"/>
        <v>0</v>
      </c>
      <c r="Y12" s="17"/>
      <c r="Z12" s="18"/>
      <c r="AA12" s="19">
        <f t="shared" si="8"/>
        <v>0</v>
      </c>
      <c r="AB12" s="23"/>
      <c r="AC12" s="21"/>
      <c r="AD12" s="22">
        <f t="shared" si="9"/>
        <v>0</v>
      </c>
      <c r="AE12" s="17"/>
      <c r="AF12" s="18"/>
      <c r="AG12" s="19">
        <f t="shared" si="10"/>
        <v>0</v>
      </c>
      <c r="AH12" s="23"/>
      <c r="AI12" s="21"/>
      <c r="AJ12" s="22">
        <f t="shared" si="11"/>
        <v>0</v>
      </c>
      <c r="AK12" s="17"/>
      <c r="AL12" s="18"/>
      <c r="AM12" s="19">
        <f t="shared" si="12"/>
        <v>0</v>
      </c>
      <c r="AN12" s="23"/>
      <c r="AO12" s="21"/>
      <c r="AP12" s="22">
        <f t="shared" si="13"/>
        <v>0</v>
      </c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8"/>
      <c r="BJ12" s="8"/>
    </row>
    <row r="13" spans="1:62" ht="13.5" customHeight="1" x14ac:dyDescent="0.15">
      <c r="A13" s="26"/>
      <c r="B13" s="18"/>
      <c r="C13" s="19">
        <f t="shared" si="0"/>
        <v>0</v>
      </c>
      <c r="D13" s="23"/>
      <c r="E13" s="21"/>
      <c r="F13" s="22">
        <f t="shared" si="1"/>
        <v>0</v>
      </c>
      <c r="G13" s="26"/>
      <c r="H13" s="18"/>
      <c r="I13" s="19">
        <f t="shared" si="2"/>
        <v>0</v>
      </c>
      <c r="J13" s="23"/>
      <c r="K13" s="21"/>
      <c r="L13" s="22">
        <f t="shared" si="3"/>
        <v>0</v>
      </c>
      <c r="M13" s="26"/>
      <c r="N13" s="18"/>
      <c r="O13" s="19">
        <f t="shared" si="4"/>
        <v>0</v>
      </c>
      <c r="P13" s="23"/>
      <c r="Q13" s="21"/>
      <c r="R13" s="22">
        <f t="shared" si="5"/>
        <v>0</v>
      </c>
      <c r="S13" s="26"/>
      <c r="T13" s="18"/>
      <c r="U13" s="19">
        <f t="shared" si="6"/>
        <v>0</v>
      </c>
      <c r="V13" s="23"/>
      <c r="W13" s="21"/>
      <c r="X13" s="22">
        <f t="shared" si="7"/>
        <v>0</v>
      </c>
      <c r="Y13" s="26"/>
      <c r="Z13" s="18"/>
      <c r="AA13" s="19">
        <f t="shared" si="8"/>
        <v>0</v>
      </c>
      <c r="AB13" s="23"/>
      <c r="AC13" s="21"/>
      <c r="AD13" s="22">
        <f t="shared" si="9"/>
        <v>0</v>
      </c>
      <c r="AE13" s="26"/>
      <c r="AF13" s="18"/>
      <c r="AG13" s="19">
        <f t="shared" si="10"/>
        <v>0</v>
      </c>
      <c r="AH13" s="23"/>
      <c r="AI13" s="21"/>
      <c r="AJ13" s="22">
        <f t="shared" si="11"/>
        <v>0</v>
      </c>
      <c r="AK13" s="26"/>
      <c r="AL13" s="18"/>
      <c r="AM13" s="19">
        <f t="shared" si="12"/>
        <v>0</v>
      </c>
      <c r="AN13" s="23"/>
      <c r="AO13" s="21"/>
      <c r="AP13" s="22">
        <f t="shared" si="13"/>
        <v>0</v>
      </c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8"/>
      <c r="BJ13" s="8"/>
    </row>
    <row r="14" spans="1:62" ht="13.5" customHeight="1" x14ac:dyDescent="0.15">
      <c r="A14" s="26"/>
      <c r="B14" s="18"/>
      <c r="C14" s="19">
        <f t="shared" si="0"/>
        <v>0</v>
      </c>
      <c r="D14" s="23"/>
      <c r="E14" s="21"/>
      <c r="F14" s="22">
        <f t="shared" si="1"/>
        <v>0</v>
      </c>
      <c r="G14" s="26"/>
      <c r="H14" s="18"/>
      <c r="I14" s="19">
        <f t="shared" si="2"/>
        <v>0</v>
      </c>
      <c r="J14" s="23"/>
      <c r="K14" s="21"/>
      <c r="L14" s="22">
        <f t="shared" si="3"/>
        <v>0</v>
      </c>
      <c r="M14" s="26"/>
      <c r="N14" s="18"/>
      <c r="O14" s="19">
        <f t="shared" si="4"/>
        <v>0</v>
      </c>
      <c r="P14" s="23"/>
      <c r="Q14" s="21"/>
      <c r="R14" s="22">
        <f t="shared" si="5"/>
        <v>0</v>
      </c>
      <c r="S14" s="26"/>
      <c r="T14" s="18"/>
      <c r="U14" s="19">
        <f t="shared" si="6"/>
        <v>0</v>
      </c>
      <c r="V14" s="23"/>
      <c r="W14" s="21"/>
      <c r="X14" s="22">
        <f t="shared" si="7"/>
        <v>0</v>
      </c>
      <c r="Y14" s="26"/>
      <c r="Z14" s="18"/>
      <c r="AA14" s="19">
        <f t="shared" si="8"/>
        <v>0</v>
      </c>
      <c r="AB14" s="23"/>
      <c r="AC14" s="21"/>
      <c r="AD14" s="22">
        <f t="shared" si="9"/>
        <v>0</v>
      </c>
      <c r="AE14" s="26"/>
      <c r="AF14" s="18"/>
      <c r="AG14" s="19">
        <f t="shared" si="10"/>
        <v>0</v>
      </c>
      <c r="AH14" s="23"/>
      <c r="AI14" s="21"/>
      <c r="AJ14" s="22">
        <f t="shared" si="11"/>
        <v>0</v>
      </c>
      <c r="AK14" s="26"/>
      <c r="AL14" s="18"/>
      <c r="AM14" s="19">
        <f t="shared" si="12"/>
        <v>0</v>
      </c>
      <c r="AN14" s="23"/>
      <c r="AO14" s="21"/>
      <c r="AP14" s="22">
        <f t="shared" si="13"/>
        <v>0</v>
      </c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8"/>
      <c r="BJ14" s="8"/>
    </row>
    <row r="15" spans="1:62" ht="13.5" customHeight="1" x14ac:dyDescent="0.15">
      <c r="A15" s="26"/>
      <c r="B15" s="18"/>
      <c r="C15" s="19">
        <f t="shared" si="0"/>
        <v>0</v>
      </c>
      <c r="D15" s="23"/>
      <c r="E15" s="21"/>
      <c r="F15" s="22">
        <f t="shared" si="1"/>
        <v>0</v>
      </c>
      <c r="G15" s="26"/>
      <c r="H15" s="18"/>
      <c r="I15" s="19">
        <f t="shared" si="2"/>
        <v>0</v>
      </c>
      <c r="J15" s="23"/>
      <c r="K15" s="21"/>
      <c r="L15" s="22">
        <f t="shared" si="3"/>
        <v>0</v>
      </c>
      <c r="M15" s="26"/>
      <c r="N15" s="18"/>
      <c r="O15" s="19">
        <f t="shared" si="4"/>
        <v>0</v>
      </c>
      <c r="P15" s="23"/>
      <c r="Q15" s="21"/>
      <c r="R15" s="22">
        <f t="shared" si="5"/>
        <v>0</v>
      </c>
      <c r="S15" s="26"/>
      <c r="T15" s="18"/>
      <c r="U15" s="19">
        <f t="shared" si="6"/>
        <v>0</v>
      </c>
      <c r="V15" s="23"/>
      <c r="W15" s="21"/>
      <c r="X15" s="22">
        <f t="shared" si="7"/>
        <v>0</v>
      </c>
      <c r="Y15" s="26"/>
      <c r="Z15" s="18"/>
      <c r="AA15" s="19">
        <f t="shared" si="8"/>
        <v>0</v>
      </c>
      <c r="AB15" s="23"/>
      <c r="AC15" s="21"/>
      <c r="AD15" s="22">
        <f t="shared" si="9"/>
        <v>0</v>
      </c>
      <c r="AE15" s="26"/>
      <c r="AF15" s="18"/>
      <c r="AG15" s="19">
        <f t="shared" si="10"/>
        <v>0</v>
      </c>
      <c r="AH15" s="23"/>
      <c r="AI15" s="21"/>
      <c r="AJ15" s="22">
        <f t="shared" si="11"/>
        <v>0</v>
      </c>
      <c r="AK15" s="26"/>
      <c r="AL15" s="18"/>
      <c r="AM15" s="19">
        <f t="shared" si="12"/>
        <v>0</v>
      </c>
      <c r="AN15" s="23"/>
      <c r="AO15" s="21"/>
      <c r="AP15" s="22">
        <f t="shared" si="13"/>
        <v>0</v>
      </c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8"/>
      <c r="BJ15" s="8"/>
    </row>
    <row r="16" spans="1:62" ht="13.5" customHeight="1" x14ac:dyDescent="0.15">
      <c r="A16" s="26"/>
      <c r="B16" s="18"/>
      <c r="C16" s="19">
        <f t="shared" si="0"/>
        <v>0</v>
      </c>
      <c r="D16" s="23"/>
      <c r="E16" s="21"/>
      <c r="F16" s="22">
        <f t="shared" si="1"/>
        <v>0</v>
      </c>
      <c r="G16" s="26"/>
      <c r="H16" s="18"/>
      <c r="I16" s="19">
        <f t="shared" si="2"/>
        <v>0</v>
      </c>
      <c r="J16" s="23"/>
      <c r="K16" s="21"/>
      <c r="L16" s="22">
        <f t="shared" si="3"/>
        <v>0</v>
      </c>
      <c r="M16" s="26"/>
      <c r="N16" s="18"/>
      <c r="O16" s="19">
        <f t="shared" si="4"/>
        <v>0</v>
      </c>
      <c r="P16" s="23"/>
      <c r="Q16" s="21"/>
      <c r="R16" s="22">
        <f t="shared" si="5"/>
        <v>0</v>
      </c>
      <c r="S16" s="26"/>
      <c r="T16" s="18"/>
      <c r="U16" s="19">
        <f t="shared" si="6"/>
        <v>0</v>
      </c>
      <c r="V16" s="23"/>
      <c r="W16" s="21"/>
      <c r="X16" s="22">
        <f t="shared" si="7"/>
        <v>0</v>
      </c>
      <c r="Y16" s="26"/>
      <c r="Z16" s="18"/>
      <c r="AA16" s="19">
        <f t="shared" si="8"/>
        <v>0</v>
      </c>
      <c r="AB16" s="23"/>
      <c r="AC16" s="21"/>
      <c r="AD16" s="22">
        <f t="shared" si="9"/>
        <v>0</v>
      </c>
      <c r="AE16" s="26"/>
      <c r="AF16" s="18"/>
      <c r="AG16" s="19">
        <f t="shared" si="10"/>
        <v>0</v>
      </c>
      <c r="AH16" s="23"/>
      <c r="AI16" s="21"/>
      <c r="AJ16" s="22">
        <f t="shared" si="11"/>
        <v>0</v>
      </c>
      <c r="AK16" s="26"/>
      <c r="AL16" s="18"/>
      <c r="AM16" s="19">
        <f t="shared" si="12"/>
        <v>0</v>
      </c>
      <c r="AN16" s="23"/>
      <c r="AO16" s="21"/>
      <c r="AP16" s="22">
        <f t="shared" si="13"/>
        <v>0</v>
      </c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8"/>
      <c r="BJ16" s="8"/>
    </row>
    <row r="17" spans="1:62" ht="13.5" customHeight="1" x14ac:dyDescent="0.15">
      <c r="A17" s="27"/>
      <c r="B17" s="28"/>
      <c r="C17" s="29">
        <f t="shared" si="0"/>
        <v>0</v>
      </c>
      <c r="D17" s="30"/>
      <c r="E17" s="31"/>
      <c r="F17" s="32">
        <f t="shared" si="1"/>
        <v>0</v>
      </c>
      <c r="G17" s="27"/>
      <c r="H17" s="28"/>
      <c r="I17" s="29">
        <f t="shared" si="2"/>
        <v>0</v>
      </c>
      <c r="J17" s="30"/>
      <c r="K17" s="31"/>
      <c r="L17" s="32">
        <f t="shared" si="3"/>
        <v>0</v>
      </c>
      <c r="M17" s="27"/>
      <c r="N17" s="28"/>
      <c r="O17" s="29">
        <f t="shared" si="4"/>
        <v>0</v>
      </c>
      <c r="P17" s="30"/>
      <c r="Q17" s="31"/>
      <c r="R17" s="32">
        <f t="shared" si="5"/>
        <v>0</v>
      </c>
      <c r="S17" s="27"/>
      <c r="T17" s="28"/>
      <c r="U17" s="29">
        <f t="shared" si="6"/>
        <v>0</v>
      </c>
      <c r="V17" s="30"/>
      <c r="W17" s="31"/>
      <c r="X17" s="32">
        <f t="shared" si="7"/>
        <v>0</v>
      </c>
      <c r="Y17" s="27"/>
      <c r="Z17" s="28"/>
      <c r="AA17" s="29">
        <f t="shared" si="8"/>
        <v>0</v>
      </c>
      <c r="AB17" s="30"/>
      <c r="AC17" s="31"/>
      <c r="AD17" s="32">
        <f t="shared" si="9"/>
        <v>0</v>
      </c>
      <c r="AE17" s="27"/>
      <c r="AF17" s="28"/>
      <c r="AG17" s="29">
        <f t="shared" si="10"/>
        <v>0</v>
      </c>
      <c r="AH17" s="30"/>
      <c r="AI17" s="31"/>
      <c r="AJ17" s="32">
        <f t="shared" si="11"/>
        <v>0</v>
      </c>
      <c r="AK17" s="27"/>
      <c r="AL17" s="28"/>
      <c r="AM17" s="29">
        <f t="shared" si="12"/>
        <v>0</v>
      </c>
      <c r="AN17" s="30"/>
      <c r="AO17" s="31"/>
      <c r="AP17" s="32">
        <f t="shared" si="13"/>
        <v>0</v>
      </c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8"/>
      <c r="BJ17" s="8"/>
    </row>
    <row r="18" spans="1:62" ht="13.5" customHeight="1" x14ac:dyDescent="0.15">
      <c r="A18" s="33"/>
      <c r="B18" s="33"/>
      <c r="C18" s="34">
        <f>SUM(C3:C17)</f>
        <v>3481</v>
      </c>
      <c r="D18" s="35"/>
      <c r="E18" s="35"/>
      <c r="F18" s="34">
        <f>SUM(F3:F17)</f>
        <v>11155.5</v>
      </c>
      <c r="G18" s="33"/>
      <c r="H18" s="33"/>
      <c r="I18" s="34">
        <f>SUM(I3:I17)</f>
        <v>8824.25</v>
      </c>
      <c r="J18" s="35"/>
      <c r="K18" s="35"/>
      <c r="L18" s="34">
        <f>SUM(L3:L17)</f>
        <v>12874.5</v>
      </c>
      <c r="M18" s="33"/>
      <c r="N18" s="33"/>
      <c r="O18" s="34">
        <f>SUM(O3:O17)</f>
        <v>15394.75</v>
      </c>
      <c r="P18" s="35"/>
      <c r="Q18" s="35"/>
      <c r="R18" s="34">
        <f>SUM(R3:R17)</f>
        <v>0</v>
      </c>
      <c r="S18" s="33"/>
      <c r="T18" s="33"/>
      <c r="U18" s="34">
        <f>SUM(U3:U17)</f>
        <v>5788.25</v>
      </c>
      <c r="V18" s="35"/>
      <c r="W18" s="35"/>
      <c r="X18" s="34">
        <f>SUM(X3:X17)</f>
        <v>4131.25</v>
      </c>
      <c r="Y18" s="33"/>
      <c r="Z18" s="33"/>
      <c r="AA18" s="34">
        <f>SUM(AA3:AA17)</f>
        <v>10880.5</v>
      </c>
      <c r="AB18" s="35"/>
      <c r="AC18" s="35"/>
      <c r="AD18" s="34">
        <f>SUM(AD3:AD17)</f>
        <v>13535.5</v>
      </c>
      <c r="AE18" s="33"/>
      <c r="AF18" s="33"/>
      <c r="AG18" s="34">
        <f>SUM(AG3:AG17)</f>
        <v>12198.5</v>
      </c>
      <c r="AH18" s="35"/>
      <c r="AI18" s="35"/>
      <c r="AJ18" s="34">
        <f>SUM(AJ3:AJ17)</f>
        <v>18157.5</v>
      </c>
      <c r="AK18" s="33"/>
      <c r="AL18" s="33"/>
      <c r="AM18" s="34">
        <f>SUM(AM3:AM17)</f>
        <v>6638.25</v>
      </c>
      <c r="AN18" s="35"/>
      <c r="AO18" s="35"/>
      <c r="AP18" s="34">
        <f>SUM(AP3:AP17)</f>
        <v>4908.25</v>
      </c>
      <c r="AQ18" s="24"/>
      <c r="AR18" s="24"/>
      <c r="AS18" s="36"/>
      <c r="AT18" s="24"/>
      <c r="AU18" s="24"/>
      <c r="AV18" s="36"/>
      <c r="AW18" s="24"/>
      <c r="AX18" s="24"/>
      <c r="AY18" s="36"/>
      <c r="AZ18" s="24"/>
      <c r="BA18" s="24"/>
      <c r="BB18" s="36"/>
      <c r="BC18" s="24"/>
      <c r="BD18" s="24"/>
      <c r="BE18" s="36"/>
      <c r="BF18" s="24"/>
      <c r="BG18" s="24"/>
      <c r="BH18" s="36"/>
      <c r="BI18" s="8"/>
      <c r="BJ18" s="8"/>
    </row>
    <row r="19" spans="1:62" x14ac:dyDescent="0.15">
      <c r="J19" t="s">
        <v>59</v>
      </c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1" spans="1:62" ht="12.75" customHeight="1" x14ac:dyDescent="0.15">
      <c r="A21" s="37" t="s">
        <v>47</v>
      </c>
      <c r="B21" s="77" t="s">
        <v>49</v>
      </c>
      <c r="C21" s="77"/>
      <c r="D21" s="78" t="s">
        <v>50</v>
      </c>
      <c r="E21" s="78"/>
      <c r="F21" s="78"/>
      <c r="G21" s="79" t="s">
        <v>51</v>
      </c>
      <c r="H21" s="79"/>
      <c r="I21" s="79"/>
      <c r="J21" s="79" t="s">
        <v>52</v>
      </c>
      <c r="K21" s="79"/>
      <c r="L21" s="79"/>
      <c r="M21" s="80" t="s">
        <v>53</v>
      </c>
      <c r="N21" s="80"/>
      <c r="O21" s="80"/>
      <c r="P21" s="80" t="s">
        <v>54</v>
      </c>
      <c r="Q21" s="80"/>
      <c r="R21" s="80"/>
    </row>
    <row r="22" spans="1:62" ht="12.75" customHeight="1" x14ac:dyDescent="0.15">
      <c r="A22" s="38" t="s">
        <v>55</v>
      </c>
      <c r="B22" s="85">
        <v>1</v>
      </c>
      <c r="C22" s="85"/>
      <c r="D22" s="86">
        <f>SUM(H3,H5:H8,K4:K6,N3:N4,N9:N11,Q3:Q4,T3:T7,AF3:AF5,AI3:AI4,AL3:AL7)</f>
        <v>849</v>
      </c>
      <c r="E22" s="86"/>
      <c r="F22" s="86"/>
      <c r="G22" s="87">
        <f t="shared" ref="G22:G23" si="14">D22/B22</f>
        <v>849</v>
      </c>
      <c r="H22" s="87"/>
      <c r="I22" s="87"/>
      <c r="J22" s="88">
        <f>SUM(G22,I3,I5:I8,L4:L6,O3:O4,O9:O11,R3:R4,U3:U7,AG3:AG5,AJ3:AJ4,AM3:AM7)</f>
        <v>39370</v>
      </c>
      <c r="K22" s="88"/>
      <c r="L22" s="88"/>
      <c r="M22" s="89">
        <f t="shared" ref="M22:M23" si="15">J22/B22</f>
        <v>39370</v>
      </c>
      <c r="N22" s="89"/>
      <c r="O22" s="89"/>
      <c r="P22" s="81">
        <f>SUM(J22,J23)</f>
        <v>62502.5</v>
      </c>
      <c r="Q22" s="81"/>
      <c r="R22" s="81"/>
    </row>
    <row r="23" spans="1:62" ht="13.5" customHeight="1" x14ac:dyDescent="0.15">
      <c r="A23" s="39" t="s">
        <v>56</v>
      </c>
      <c r="B23" s="82">
        <v>1</v>
      </c>
      <c r="C23" s="82"/>
      <c r="D23" s="83">
        <f>SUM(B23,H4,H9:H10,K3,N5:N8,N12,T8,AI5:AI7,AL8:AL12)</f>
        <v>389</v>
      </c>
      <c r="E23" s="83"/>
      <c r="F23" s="83"/>
      <c r="G23" s="84">
        <f t="shared" si="14"/>
        <v>389</v>
      </c>
      <c r="H23" s="84"/>
      <c r="I23" s="84"/>
      <c r="J23" s="81">
        <f>SUM(G23,I4,I9:I10,L3,O5:O8,O12,U8,AJ5:AJ7,AM8:AM12)</f>
        <v>23132.5</v>
      </c>
      <c r="K23" s="81"/>
      <c r="L23" s="81"/>
      <c r="M23" s="81">
        <f t="shared" si="15"/>
        <v>23132.5</v>
      </c>
      <c r="N23" s="81"/>
      <c r="O23" s="81"/>
      <c r="P23" s="81"/>
      <c r="Q23" s="81"/>
      <c r="R23" s="81"/>
    </row>
    <row r="24" spans="1:62" x14ac:dyDescent="0.15">
      <c r="A24" s="40"/>
      <c r="B24" s="8"/>
      <c r="C24" s="8"/>
      <c r="D24" s="8"/>
      <c r="E24" s="8"/>
      <c r="F24" s="8"/>
    </row>
    <row r="25" spans="1:62" x14ac:dyDescent="0.15">
      <c r="A25" s="8"/>
      <c r="B25" s="8"/>
      <c r="C25" s="8"/>
      <c r="D25" s="8"/>
      <c r="E25" s="8"/>
      <c r="F25" s="8"/>
      <c r="AN25" s="8"/>
    </row>
    <row r="26" spans="1:62" x14ac:dyDescent="0.15">
      <c r="A26" s="8"/>
      <c r="B26" s="8"/>
      <c r="C26" s="8"/>
      <c r="D26" s="8"/>
      <c r="E26" s="8"/>
    </row>
    <row r="27" spans="1:62" x14ac:dyDescent="0.15">
      <c r="A27" s="8"/>
      <c r="B27" s="8"/>
      <c r="C27" s="8"/>
      <c r="D27" s="8"/>
      <c r="E27" s="8"/>
      <c r="M27" t="s">
        <v>57</v>
      </c>
    </row>
    <row r="28" spans="1:62" x14ac:dyDescent="0.15">
      <c r="A28" s="8"/>
      <c r="B28" s="8"/>
      <c r="C28" s="8"/>
      <c r="D28" s="8"/>
      <c r="E28" s="8"/>
    </row>
    <row r="48" spans="12:40" ht="12.75" customHeight="1" x14ac:dyDescent="0.15">
      <c r="L48" s="8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1"/>
    </row>
    <row r="49" spans="12:40" ht="12.75" customHeight="1" x14ac:dyDescent="0.15">
      <c r="L49" s="8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1"/>
    </row>
    <row r="50" spans="12:40" ht="12.75" customHeight="1" x14ac:dyDescent="0.15">
      <c r="L50" s="8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1"/>
    </row>
    <row r="51" spans="12:40" ht="12.75" customHeight="1" x14ac:dyDescent="0.15">
      <c r="L51" s="8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1"/>
    </row>
    <row r="52" spans="12:40" ht="12.75" customHeight="1" x14ac:dyDescent="0.15">
      <c r="L52" s="8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1"/>
    </row>
    <row r="53" spans="12:40" ht="12.75" customHeight="1" x14ac:dyDescent="0.15">
      <c r="L53" s="8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1"/>
    </row>
    <row r="54" spans="12:40" ht="12.75" customHeight="1" x14ac:dyDescent="0.15">
      <c r="L54" s="8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1"/>
    </row>
    <row r="55" spans="12:40" ht="12.75" customHeight="1" x14ac:dyDescent="0.15">
      <c r="L55" s="8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1"/>
    </row>
    <row r="56" spans="12:40" ht="12.75" customHeight="1" x14ac:dyDescent="0.15">
      <c r="L56" s="8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1"/>
    </row>
    <row r="57" spans="12:40" ht="12.75" customHeight="1" x14ac:dyDescent="0.15">
      <c r="L57" s="8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1"/>
    </row>
    <row r="58" spans="12:40" ht="12.75" customHeight="1" x14ac:dyDescent="0.15">
      <c r="L58" s="8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1"/>
    </row>
    <row r="59" spans="12:40" ht="12.75" customHeight="1" x14ac:dyDescent="0.15">
      <c r="L59" s="8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1"/>
    </row>
    <row r="60" spans="12:40" ht="12.75" customHeight="1" x14ac:dyDescent="0.15">
      <c r="L60" s="8"/>
      <c r="M60" s="41"/>
      <c r="N60" s="41"/>
      <c r="O60" s="41"/>
      <c r="P60" s="41"/>
      <c r="Q60" s="41"/>
      <c r="R60" s="41"/>
      <c r="S60" s="41"/>
      <c r="T60" s="41"/>
      <c r="U60" s="41"/>
      <c r="V60" s="43"/>
      <c r="W60" s="43"/>
      <c r="X60" s="41"/>
      <c r="Y60" s="41"/>
      <c r="Z60" s="41"/>
      <c r="AA60" s="41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1"/>
    </row>
    <row r="61" spans="12:40" ht="12.75" customHeight="1" x14ac:dyDescent="0.15">
      <c r="L61" s="8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1"/>
    </row>
    <row r="62" spans="12:40" ht="12.75" customHeight="1" x14ac:dyDescent="0.15">
      <c r="L62" s="8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1"/>
    </row>
    <row r="63" spans="12:40" ht="12.75" customHeight="1" x14ac:dyDescent="0.15">
      <c r="L63" s="8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1"/>
    </row>
    <row r="64" spans="12:40" ht="12.75" customHeight="1" x14ac:dyDescent="0.15">
      <c r="L64" s="8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1"/>
    </row>
    <row r="65" spans="12:40" ht="12.75" customHeight="1" x14ac:dyDescent="0.15">
      <c r="L65" s="8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1"/>
    </row>
    <row r="66" spans="12:40" ht="12.75" customHeight="1" x14ac:dyDescent="0.15">
      <c r="L66" s="8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1"/>
    </row>
    <row r="67" spans="12:40" ht="12.75" customHeight="1" x14ac:dyDescent="0.15">
      <c r="L67" s="8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1"/>
    </row>
    <row r="68" spans="12:40" ht="12.75" customHeight="1" x14ac:dyDescent="0.15">
      <c r="L68" s="8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1"/>
    </row>
    <row r="69" spans="12:40" ht="12.75" customHeight="1" x14ac:dyDescent="0.15">
      <c r="L69" s="8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1"/>
    </row>
    <row r="70" spans="12:40" ht="12.75" customHeight="1" x14ac:dyDescent="0.15">
      <c r="L70" s="8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1"/>
    </row>
    <row r="71" spans="12:40" ht="12.75" customHeight="1" x14ac:dyDescent="0.15">
      <c r="L71" s="8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1"/>
    </row>
    <row r="72" spans="12:40" ht="12.75" customHeight="1" x14ac:dyDescent="0.15">
      <c r="L72" s="8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1"/>
    </row>
    <row r="73" spans="12:40" ht="12.75" customHeight="1" x14ac:dyDescent="0.15">
      <c r="L73" s="8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1"/>
    </row>
    <row r="74" spans="12:40" ht="12.75" customHeight="1" x14ac:dyDescent="0.15">
      <c r="L74" s="8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1"/>
    </row>
    <row r="75" spans="12:40" ht="12.75" customHeight="1" x14ac:dyDescent="0.15">
      <c r="L75" s="8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1"/>
    </row>
    <row r="76" spans="12:40" ht="12.75" customHeight="1" x14ac:dyDescent="0.15">
      <c r="L76" s="8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1"/>
    </row>
    <row r="77" spans="12:40" ht="12.75" customHeight="1" x14ac:dyDescent="0.15">
      <c r="L77" s="8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1"/>
    </row>
    <row r="78" spans="12:40" ht="12.75" customHeight="1" x14ac:dyDescent="0.15">
      <c r="L78" s="8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1"/>
    </row>
    <row r="79" spans="12:40" ht="12.75" customHeight="1" x14ac:dyDescent="0.15">
      <c r="L79" s="8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1"/>
    </row>
    <row r="80" spans="12:40" ht="12.75" customHeight="1" x14ac:dyDescent="0.15">
      <c r="L80" s="8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1"/>
    </row>
    <row r="81" spans="12:40" ht="12.75" customHeight="1" x14ac:dyDescent="0.15">
      <c r="L81" s="8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1"/>
    </row>
    <row r="82" spans="12:40" ht="12.75" customHeight="1" x14ac:dyDescent="0.15">
      <c r="L82" s="8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1"/>
    </row>
    <row r="83" spans="12:40" ht="12.75" customHeight="1" x14ac:dyDescent="0.15">
      <c r="L83" s="8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1"/>
    </row>
    <row r="84" spans="12:40" ht="12.75" customHeight="1" x14ac:dyDescent="0.15">
      <c r="L84" s="8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1"/>
    </row>
    <row r="85" spans="12:40" ht="12.75" customHeight="1" x14ac:dyDescent="0.15">
      <c r="L85" s="8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1"/>
    </row>
    <row r="86" spans="12:40" ht="12.75" customHeight="1" x14ac:dyDescent="0.15">
      <c r="L86" s="8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1"/>
    </row>
    <row r="87" spans="12:40" ht="12.75" customHeight="1" x14ac:dyDescent="0.15">
      <c r="L87" s="8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1"/>
    </row>
    <row r="88" spans="12:40" ht="12.75" customHeight="1" x14ac:dyDescent="0.15">
      <c r="L88" s="8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1"/>
    </row>
    <row r="89" spans="12:40" ht="12.75" customHeight="1" x14ac:dyDescent="0.15">
      <c r="L89" s="8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1"/>
    </row>
  </sheetData>
  <sheetProtection selectLockedCells="1" selectUnlockedCells="1"/>
  <mergeCells count="37">
    <mergeCell ref="P22:R23"/>
    <mergeCell ref="B23:C23"/>
    <mergeCell ref="D23:F23"/>
    <mergeCell ref="G23:I23"/>
    <mergeCell ref="J23:L23"/>
    <mergeCell ref="M23:O23"/>
    <mergeCell ref="B22:C22"/>
    <mergeCell ref="D22:F22"/>
    <mergeCell ref="G22:I22"/>
    <mergeCell ref="J22:L22"/>
    <mergeCell ref="M22:O22"/>
    <mergeCell ref="BC1:BE1"/>
    <mergeCell ref="BF1:BH1"/>
    <mergeCell ref="B21:C21"/>
    <mergeCell ref="D21:F21"/>
    <mergeCell ref="G21:I21"/>
    <mergeCell ref="J21:L21"/>
    <mergeCell ref="M21:O21"/>
    <mergeCell ref="P21:R21"/>
    <mergeCell ref="AK1:AM1"/>
    <mergeCell ref="AN1:AP1"/>
    <mergeCell ref="AQ1:AS1"/>
    <mergeCell ref="AT1:AV1"/>
    <mergeCell ref="AW1:AY1"/>
    <mergeCell ref="AZ1:BB1"/>
    <mergeCell ref="S1:U1"/>
    <mergeCell ref="V1:X1"/>
    <mergeCell ref="Y1:AA1"/>
    <mergeCell ref="AB1:AD1"/>
    <mergeCell ref="AE1:AG1"/>
    <mergeCell ref="AH1:AJ1"/>
    <mergeCell ref="A1:C1"/>
    <mergeCell ref="D1:F1"/>
    <mergeCell ref="G1:I1"/>
    <mergeCell ref="J1:L1"/>
    <mergeCell ref="M1:O1"/>
    <mergeCell ref="P1:R1"/>
  </mergeCells>
  <pageMargins left="0.70833333333333337" right="0.70833333333333337" top="0.74791666666666667" bottom="0.74791666666666667" header="0.51180555555555551" footer="0.51180555555555551"/>
  <pageSetup paperSize="9" scale="37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24"/>
  <sheetViews>
    <sheetView workbookViewId="0">
      <selection activeCell="P1" sqref="P1:R1"/>
    </sheetView>
  </sheetViews>
  <sheetFormatPr defaultRowHeight="12.75" x14ac:dyDescent="0.15"/>
  <cols>
    <col min="2" max="2" width="12.13671875" customWidth="1"/>
    <col min="5" max="6" width="11.0546875" customWidth="1"/>
    <col min="8" max="8" width="11.59375" customWidth="1"/>
    <col min="11" max="11" width="11.0546875" customWidth="1"/>
    <col min="14" max="14" width="10.65234375" customWidth="1"/>
    <col min="17" max="17" width="12.13671875" customWidth="1"/>
    <col min="20" max="20" width="10.65234375" customWidth="1"/>
    <col min="23" max="23" width="11.0546875" customWidth="1"/>
    <col min="26" max="26" width="11.8671875" customWidth="1"/>
    <col min="29" max="29" width="10.65234375" customWidth="1"/>
    <col min="32" max="32" width="12" customWidth="1"/>
    <col min="35" max="35" width="10.65234375" customWidth="1"/>
    <col min="38" max="38" width="11.4609375" customWidth="1"/>
    <col min="41" max="41" width="12.13671875" customWidth="1"/>
    <col min="44" max="44" width="11.0546875" customWidth="1"/>
    <col min="47" max="47" width="11.19140625" customWidth="1"/>
    <col min="50" max="50" width="9.9765625" customWidth="1"/>
    <col min="53" max="53" width="10.515625" customWidth="1"/>
    <col min="56" max="56" width="10.515625" customWidth="1"/>
    <col min="59" max="59" width="12.80859375" customWidth="1"/>
  </cols>
  <sheetData>
    <row r="1" spans="1:60" ht="13.5" customHeight="1" x14ac:dyDescent="0.15">
      <c r="A1" s="93" t="s">
        <v>45</v>
      </c>
      <c r="B1" s="93"/>
      <c r="C1" s="93"/>
      <c r="D1" s="92" t="s">
        <v>43</v>
      </c>
      <c r="E1" s="92"/>
      <c r="F1" s="92"/>
      <c r="G1" s="90" t="s">
        <v>25</v>
      </c>
      <c r="H1" s="90"/>
      <c r="I1" s="90"/>
      <c r="J1" s="94" t="s">
        <v>29</v>
      </c>
      <c r="K1" s="94"/>
      <c r="L1" s="94"/>
      <c r="M1" s="95" t="s">
        <v>17</v>
      </c>
      <c r="N1" s="95"/>
      <c r="O1" s="95"/>
      <c r="P1" s="94" t="s">
        <v>38</v>
      </c>
      <c r="Q1" s="94"/>
      <c r="R1" s="94"/>
      <c r="S1" s="95" t="s">
        <v>19</v>
      </c>
      <c r="T1" s="95"/>
      <c r="U1" s="95"/>
      <c r="V1" s="91" t="s">
        <v>41</v>
      </c>
      <c r="W1" s="91"/>
      <c r="X1" s="91"/>
      <c r="Y1" s="90" t="s">
        <v>35</v>
      </c>
      <c r="Z1" s="90"/>
      <c r="AA1" s="90"/>
      <c r="AB1" s="91" t="s">
        <v>33</v>
      </c>
      <c r="AC1" s="91"/>
      <c r="AD1" s="91"/>
      <c r="AE1" s="90" t="s">
        <v>27</v>
      </c>
      <c r="AF1" s="90"/>
      <c r="AG1" s="90"/>
      <c r="AH1" s="92" t="s">
        <v>21</v>
      </c>
      <c r="AI1" s="92"/>
      <c r="AJ1" s="92"/>
      <c r="AK1" s="95" t="s">
        <v>15</v>
      </c>
      <c r="AL1" s="95"/>
      <c r="AM1" s="95"/>
      <c r="AN1" s="92" t="s">
        <v>31</v>
      </c>
      <c r="AO1" s="92"/>
      <c r="AP1" s="92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0" ht="13.5" customHeight="1" x14ac:dyDescent="0.15">
      <c r="A2" s="10" t="s">
        <v>47</v>
      </c>
      <c r="B2" s="11" t="s">
        <v>48</v>
      </c>
      <c r="C2" s="12" t="s">
        <v>13</v>
      </c>
      <c r="D2" s="13" t="s">
        <v>47</v>
      </c>
      <c r="E2" s="14" t="s">
        <v>48</v>
      </c>
      <c r="F2" s="15" t="s">
        <v>13</v>
      </c>
      <c r="G2" s="13" t="s">
        <v>47</v>
      </c>
      <c r="H2" s="14" t="s">
        <v>48</v>
      </c>
      <c r="I2" s="12" t="s">
        <v>13</v>
      </c>
      <c r="J2" s="13" t="s">
        <v>47</v>
      </c>
      <c r="K2" s="14" t="s">
        <v>48</v>
      </c>
      <c r="L2" s="15" t="s">
        <v>13</v>
      </c>
      <c r="M2" s="10" t="s">
        <v>47</v>
      </c>
      <c r="N2" s="11" t="s">
        <v>48</v>
      </c>
      <c r="O2" s="12" t="s">
        <v>13</v>
      </c>
      <c r="P2" s="13" t="s">
        <v>47</v>
      </c>
      <c r="Q2" s="14" t="s">
        <v>48</v>
      </c>
      <c r="R2" s="15" t="s">
        <v>13</v>
      </c>
      <c r="S2" s="10" t="s">
        <v>47</v>
      </c>
      <c r="T2" s="11" t="s">
        <v>48</v>
      </c>
      <c r="U2" s="12" t="s">
        <v>13</v>
      </c>
      <c r="V2" s="13" t="s">
        <v>47</v>
      </c>
      <c r="W2" s="14" t="s">
        <v>48</v>
      </c>
      <c r="X2" s="15" t="s">
        <v>13</v>
      </c>
      <c r="Y2" s="10" t="s">
        <v>47</v>
      </c>
      <c r="Z2" s="11" t="s">
        <v>48</v>
      </c>
      <c r="AA2" s="12" t="s">
        <v>13</v>
      </c>
      <c r="AB2" s="13" t="s">
        <v>47</v>
      </c>
      <c r="AC2" s="14" t="s">
        <v>48</v>
      </c>
      <c r="AD2" s="15" t="s">
        <v>13</v>
      </c>
      <c r="AE2" s="10" t="s">
        <v>47</v>
      </c>
      <c r="AF2" s="11" t="s">
        <v>48</v>
      </c>
      <c r="AG2" s="12" t="s">
        <v>13</v>
      </c>
      <c r="AH2" s="13" t="s">
        <v>47</v>
      </c>
      <c r="AI2" s="14" t="s">
        <v>48</v>
      </c>
      <c r="AJ2" s="15" t="s">
        <v>13</v>
      </c>
      <c r="AK2" s="10" t="s">
        <v>47</v>
      </c>
      <c r="AL2" s="11" t="s">
        <v>48</v>
      </c>
      <c r="AM2" s="12" t="s">
        <v>13</v>
      </c>
      <c r="AN2" s="13" t="s">
        <v>47</v>
      </c>
      <c r="AO2" s="14" t="s">
        <v>48</v>
      </c>
      <c r="AP2" s="15" t="s">
        <v>13</v>
      </c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</row>
    <row r="3" spans="1:60" ht="13.5" customHeight="1" x14ac:dyDescent="0.15">
      <c r="A3" s="17" t="s">
        <v>56</v>
      </c>
      <c r="B3" s="18">
        <v>52.5</v>
      </c>
      <c r="C3" s="19">
        <f t="shared" ref="C3:C17" si="0">B3*B3</f>
        <v>2756.25</v>
      </c>
      <c r="D3" s="20" t="s">
        <v>56</v>
      </c>
      <c r="E3" s="21">
        <v>74</v>
      </c>
      <c r="F3" s="22">
        <f t="shared" ref="F3:F17" si="1">E3*E3</f>
        <v>5476</v>
      </c>
      <c r="G3" s="17"/>
      <c r="H3" s="18"/>
      <c r="I3" s="19">
        <f t="shared" ref="I3:I17" si="2">H3*H3</f>
        <v>0</v>
      </c>
      <c r="J3" s="20" t="s">
        <v>56</v>
      </c>
      <c r="K3" s="21">
        <v>58.5</v>
      </c>
      <c r="L3" s="22">
        <f t="shared" ref="L3:L17" si="3">K3*K3</f>
        <v>3422.25</v>
      </c>
      <c r="M3" s="17" t="s">
        <v>56</v>
      </c>
      <c r="N3" s="18">
        <v>46</v>
      </c>
      <c r="O3" s="19">
        <f t="shared" ref="O3:O17" si="4">N3*N3</f>
        <v>2116</v>
      </c>
      <c r="P3" s="20" t="s">
        <v>55</v>
      </c>
      <c r="Q3" s="21">
        <v>25</v>
      </c>
      <c r="R3" s="22">
        <f t="shared" ref="R3:R17" si="5">Q3*Q3</f>
        <v>625</v>
      </c>
      <c r="S3" s="17" t="s">
        <v>56</v>
      </c>
      <c r="T3" s="18">
        <v>61.5</v>
      </c>
      <c r="U3" s="19">
        <f t="shared" ref="U3:U17" si="6">T3*T3</f>
        <v>3782.25</v>
      </c>
      <c r="V3" s="20" t="s">
        <v>56</v>
      </c>
      <c r="W3" s="21">
        <v>45</v>
      </c>
      <c r="X3" s="22">
        <f t="shared" ref="X3:X17" si="7">W3*W3</f>
        <v>2025</v>
      </c>
      <c r="Y3" s="17" t="s">
        <v>56</v>
      </c>
      <c r="Z3" s="18">
        <v>54.5</v>
      </c>
      <c r="AA3" s="19">
        <f t="shared" ref="AA3:AA17" si="8">Z3*Z3</f>
        <v>2970.25</v>
      </c>
      <c r="AB3" s="20" t="s">
        <v>55</v>
      </c>
      <c r="AC3" s="21">
        <v>37.5</v>
      </c>
      <c r="AD3" s="22">
        <f t="shared" ref="AD3:AD17" si="9">AC3*AC3</f>
        <v>1406.25</v>
      </c>
      <c r="AE3" s="17" t="s">
        <v>56</v>
      </c>
      <c r="AF3" s="18">
        <v>47</v>
      </c>
      <c r="AG3" s="19">
        <f t="shared" ref="AG3:AG17" si="10">AF3*AF3</f>
        <v>2209</v>
      </c>
      <c r="AH3" s="20" t="s">
        <v>55</v>
      </c>
      <c r="AI3" s="21">
        <v>26.5</v>
      </c>
      <c r="AJ3" s="22">
        <f t="shared" ref="AJ3:AJ17" si="11">AI3*AI3</f>
        <v>702.25</v>
      </c>
      <c r="AK3" s="17" t="s">
        <v>55</v>
      </c>
      <c r="AL3" s="18">
        <v>33</v>
      </c>
      <c r="AM3" s="19">
        <f t="shared" ref="AM3:AM17" si="12">AL3*AL3</f>
        <v>1089</v>
      </c>
      <c r="AN3" s="20" t="s">
        <v>56</v>
      </c>
      <c r="AO3" s="21">
        <v>60.5</v>
      </c>
      <c r="AP3" s="22">
        <f t="shared" ref="AP3:AP17" si="13">AO3*AO3</f>
        <v>3660.25</v>
      </c>
      <c r="AQ3" s="24"/>
      <c r="AR3" s="25"/>
      <c r="AS3" s="25"/>
      <c r="AT3" s="24"/>
      <c r="AU3" s="25"/>
      <c r="AV3" s="25"/>
      <c r="AW3" s="24"/>
      <c r="AX3" s="25"/>
      <c r="AY3" s="25"/>
      <c r="AZ3" s="24"/>
      <c r="BA3" s="25"/>
      <c r="BB3" s="25"/>
      <c r="BC3" s="24"/>
      <c r="BD3" s="25"/>
      <c r="BE3" s="25"/>
      <c r="BF3" s="24"/>
      <c r="BG3" s="25"/>
      <c r="BH3" s="25"/>
    </row>
    <row r="4" spans="1:60" ht="13.5" customHeight="1" x14ac:dyDescent="0.15">
      <c r="A4" s="17"/>
      <c r="B4" s="18"/>
      <c r="C4" s="19">
        <f t="shared" si="0"/>
        <v>0</v>
      </c>
      <c r="D4" s="20" t="s">
        <v>56</v>
      </c>
      <c r="E4" s="21">
        <v>46.5</v>
      </c>
      <c r="F4" s="22">
        <f t="shared" si="1"/>
        <v>2162.25</v>
      </c>
      <c r="G4" s="17"/>
      <c r="H4" s="18"/>
      <c r="I4" s="19">
        <f t="shared" si="2"/>
        <v>0</v>
      </c>
      <c r="J4" s="20" t="s">
        <v>56</v>
      </c>
      <c r="K4" s="21">
        <v>51</v>
      </c>
      <c r="L4" s="22">
        <f t="shared" si="3"/>
        <v>2601</v>
      </c>
      <c r="M4" s="17"/>
      <c r="N4" s="18"/>
      <c r="O4" s="19">
        <f t="shared" si="4"/>
        <v>0</v>
      </c>
      <c r="P4" s="20" t="s">
        <v>55</v>
      </c>
      <c r="Q4" s="21">
        <v>31.5</v>
      </c>
      <c r="R4" s="22">
        <f t="shared" si="5"/>
        <v>992.25</v>
      </c>
      <c r="S4" s="17"/>
      <c r="T4" s="18"/>
      <c r="U4" s="19">
        <f t="shared" si="6"/>
        <v>0</v>
      </c>
      <c r="V4" s="20"/>
      <c r="W4" s="21"/>
      <c r="X4" s="22">
        <f t="shared" si="7"/>
        <v>0</v>
      </c>
      <c r="Y4" s="17"/>
      <c r="Z4" s="18"/>
      <c r="AA4" s="19">
        <f t="shared" si="8"/>
        <v>0</v>
      </c>
      <c r="AB4" s="20" t="s">
        <v>56</v>
      </c>
      <c r="AC4" s="21">
        <v>45</v>
      </c>
      <c r="AD4" s="22">
        <f t="shared" si="9"/>
        <v>2025</v>
      </c>
      <c r="AE4" s="17" t="s">
        <v>56</v>
      </c>
      <c r="AF4" s="18">
        <v>52.5</v>
      </c>
      <c r="AG4" s="19">
        <f t="shared" si="10"/>
        <v>2756.25</v>
      </c>
      <c r="AH4" s="20" t="s">
        <v>55</v>
      </c>
      <c r="AI4" s="21">
        <v>23</v>
      </c>
      <c r="AJ4" s="22">
        <f t="shared" si="11"/>
        <v>529</v>
      </c>
      <c r="AK4" s="17" t="s">
        <v>55</v>
      </c>
      <c r="AL4" s="18">
        <v>46</v>
      </c>
      <c r="AM4" s="19">
        <f t="shared" si="12"/>
        <v>2116</v>
      </c>
      <c r="AN4" s="20" t="s">
        <v>56</v>
      </c>
      <c r="AO4" s="21">
        <v>52</v>
      </c>
      <c r="AP4" s="22">
        <f t="shared" si="13"/>
        <v>2704</v>
      </c>
      <c r="AQ4" s="24"/>
      <c r="AR4" s="25"/>
      <c r="AS4" s="25"/>
      <c r="AT4" s="25"/>
      <c r="AU4" s="25"/>
      <c r="AV4" s="25"/>
      <c r="AW4" s="25"/>
      <c r="AX4" s="25"/>
      <c r="AY4" s="25"/>
      <c r="AZ4" s="24"/>
      <c r="BA4" s="25"/>
      <c r="BB4" s="25"/>
      <c r="BC4" s="24"/>
      <c r="BD4" s="25"/>
      <c r="BE4" s="25"/>
      <c r="BF4" s="24"/>
      <c r="BG4" s="25"/>
      <c r="BH4" s="25"/>
    </row>
    <row r="5" spans="1:60" ht="13.5" customHeight="1" x14ac:dyDescent="0.15">
      <c r="A5" s="17"/>
      <c r="B5" s="18"/>
      <c r="C5" s="19">
        <f t="shared" si="0"/>
        <v>0</v>
      </c>
      <c r="D5" s="20" t="s">
        <v>56</v>
      </c>
      <c r="E5" s="21">
        <v>49.5</v>
      </c>
      <c r="F5" s="22">
        <f t="shared" si="1"/>
        <v>2450.25</v>
      </c>
      <c r="G5" s="17"/>
      <c r="H5" s="18"/>
      <c r="I5" s="19">
        <f t="shared" si="2"/>
        <v>0</v>
      </c>
      <c r="J5" s="20" t="s">
        <v>55</v>
      </c>
      <c r="K5" s="21">
        <v>32</v>
      </c>
      <c r="L5" s="22">
        <f t="shared" si="3"/>
        <v>1024</v>
      </c>
      <c r="M5" s="17"/>
      <c r="N5" s="18"/>
      <c r="O5" s="19">
        <f t="shared" si="4"/>
        <v>0</v>
      </c>
      <c r="P5" s="20" t="s">
        <v>55</v>
      </c>
      <c r="Q5" s="21">
        <v>25.5</v>
      </c>
      <c r="R5" s="22">
        <f t="shared" si="5"/>
        <v>650.25</v>
      </c>
      <c r="S5" s="17"/>
      <c r="T5" s="18"/>
      <c r="U5" s="19">
        <f t="shared" si="6"/>
        <v>0</v>
      </c>
      <c r="V5" s="20"/>
      <c r="W5" s="21"/>
      <c r="X5" s="22">
        <f t="shared" si="7"/>
        <v>0</v>
      </c>
      <c r="Y5" s="17"/>
      <c r="Z5" s="18"/>
      <c r="AA5" s="19">
        <f t="shared" si="8"/>
        <v>0</v>
      </c>
      <c r="AB5" s="20" t="s">
        <v>56</v>
      </c>
      <c r="AC5" s="21">
        <v>50.5</v>
      </c>
      <c r="AD5" s="22">
        <f t="shared" si="9"/>
        <v>2550.25</v>
      </c>
      <c r="AE5" s="17" t="s">
        <v>56</v>
      </c>
      <c r="AF5" s="18">
        <v>49.5</v>
      </c>
      <c r="AG5" s="19">
        <f t="shared" si="10"/>
        <v>2450.25</v>
      </c>
      <c r="AH5" s="20" t="s">
        <v>56</v>
      </c>
      <c r="AI5" s="21">
        <v>50.5</v>
      </c>
      <c r="AJ5" s="22">
        <f t="shared" si="11"/>
        <v>2550.25</v>
      </c>
      <c r="AK5" s="17" t="s">
        <v>56</v>
      </c>
      <c r="AL5" s="18">
        <v>47</v>
      </c>
      <c r="AM5" s="19">
        <f t="shared" si="12"/>
        <v>2209</v>
      </c>
      <c r="AN5" s="20" t="s">
        <v>56</v>
      </c>
      <c r="AO5" s="21">
        <v>52</v>
      </c>
      <c r="AP5" s="22">
        <f t="shared" si="13"/>
        <v>2704</v>
      </c>
      <c r="AQ5" s="24"/>
      <c r="AR5" s="25"/>
      <c r="AS5" s="25"/>
      <c r="AT5" s="25"/>
      <c r="AU5" s="25"/>
      <c r="AV5" s="25"/>
      <c r="AW5" s="25"/>
      <c r="AX5" s="25"/>
      <c r="AY5" s="25"/>
      <c r="AZ5" s="24"/>
      <c r="BA5" s="25"/>
      <c r="BB5" s="25"/>
      <c r="BC5" s="25"/>
      <c r="BD5" s="25"/>
      <c r="BE5" s="25"/>
      <c r="BF5" s="24"/>
      <c r="BG5" s="25"/>
      <c r="BH5" s="25"/>
    </row>
    <row r="6" spans="1:60" ht="13.5" customHeight="1" x14ac:dyDescent="0.15">
      <c r="A6" s="17"/>
      <c r="B6" s="18"/>
      <c r="C6" s="19">
        <f t="shared" si="0"/>
        <v>0</v>
      </c>
      <c r="D6" s="20" t="s">
        <v>56</v>
      </c>
      <c r="E6" s="21">
        <v>47</v>
      </c>
      <c r="F6" s="22">
        <f t="shared" si="1"/>
        <v>2209</v>
      </c>
      <c r="G6" s="17"/>
      <c r="H6" s="18"/>
      <c r="I6" s="19">
        <f t="shared" si="2"/>
        <v>0</v>
      </c>
      <c r="J6" s="20" t="s">
        <v>55</v>
      </c>
      <c r="K6" s="21">
        <v>23.5</v>
      </c>
      <c r="L6" s="22">
        <f t="shared" si="3"/>
        <v>552.25</v>
      </c>
      <c r="M6" s="17"/>
      <c r="N6" s="18"/>
      <c r="O6" s="19">
        <f t="shared" si="4"/>
        <v>0</v>
      </c>
      <c r="P6" s="20" t="s">
        <v>55</v>
      </c>
      <c r="Q6" s="21">
        <v>30.5</v>
      </c>
      <c r="R6" s="22">
        <f t="shared" si="5"/>
        <v>930.25</v>
      </c>
      <c r="S6" s="17"/>
      <c r="T6" s="18"/>
      <c r="U6" s="19">
        <f t="shared" si="6"/>
        <v>0</v>
      </c>
      <c r="V6" s="20"/>
      <c r="W6" s="21"/>
      <c r="X6" s="22">
        <f t="shared" si="7"/>
        <v>0</v>
      </c>
      <c r="Y6" s="17"/>
      <c r="Z6" s="18"/>
      <c r="AA6" s="19">
        <f t="shared" si="8"/>
        <v>0</v>
      </c>
      <c r="AB6" s="20" t="s">
        <v>56</v>
      </c>
      <c r="AC6" s="21">
        <v>48</v>
      </c>
      <c r="AD6" s="22">
        <f t="shared" si="9"/>
        <v>2304</v>
      </c>
      <c r="AE6" s="17" t="s">
        <v>56</v>
      </c>
      <c r="AF6" s="18">
        <v>46.5</v>
      </c>
      <c r="AG6" s="19">
        <f t="shared" si="10"/>
        <v>2162.25</v>
      </c>
      <c r="AH6" s="20" t="s">
        <v>55</v>
      </c>
      <c r="AI6" s="21">
        <v>31.5</v>
      </c>
      <c r="AJ6" s="22">
        <f t="shared" si="11"/>
        <v>992.25</v>
      </c>
      <c r="AK6" s="17" t="s">
        <v>55</v>
      </c>
      <c r="AL6" s="18">
        <v>39</v>
      </c>
      <c r="AM6" s="19">
        <f t="shared" si="12"/>
        <v>1521</v>
      </c>
      <c r="AN6" s="20"/>
      <c r="AO6" s="21"/>
      <c r="AP6" s="22">
        <f t="shared" si="13"/>
        <v>0</v>
      </c>
      <c r="AQ6" s="25"/>
      <c r="AR6" s="25"/>
      <c r="AS6" s="25"/>
      <c r="AT6" s="25"/>
      <c r="AU6" s="25"/>
      <c r="AV6" s="25"/>
      <c r="AW6" s="25"/>
      <c r="AX6" s="25"/>
      <c r="AY6" s="25"/>
      <c r="AZ6" s="24"/>
      <c r="BA6" s="25"/>
      <c r="BB6" s="25"/>
      <c r="BC6" s="25"/>
      <c r="BD6" s="25"/>
      <c r="BE6" s="25"/>
      <c r="BF6" s="24"/>
      <c r="BG6" s="25"/>
      <c r="BH6" s="25"/>
    </row>
    <row r="7" spans="1:60" ht="13.5" customHeight="1" x14ac:dyDescent="0.15">
      <c r="A7" s="17"/>
      <c r="B7" s="18"/>
      <c r="C7" s="19">
        <f t="shared" si="0"/>
        <v>0</v>
      </c>
      <c r="D7" s="20" t="s">
        <v>56</v>
      </c>
      <c r="E7" s="21">
        <v>47</v>
      </c>
      <c r="F7" s="22">
        <f t="shared" si="1"/>
        <v>2209</v>
      </c>
      <c r="G7" s="17"/>
      <c r="H7" s="18"/>
      <c r="I7" s="19">
        <f t="shared" si="2"/>
        <v>0</v>
      </c>
      <c r="J7" s="20"/>
      <c r="K7" s="21"/>
      <c r="L7" s="22">
        <f t="shared" si="3"/>
        <v>0</v>
      </c>
      <c r="M7" s="17"/>
      <c r="N7" s="18"/>
      <c r="O7" s="19">
        <f t="shared" si="4"/>
        <v>0</v>
      </c>
      <c r="P7" s="20" t="s">
        <v>55</v>
      </c>
      <c r="Q7" s="21">
        <v>24.5</v>
      </c>
      <c r="R7" s="22">
        <f t="shared" si="5"/>
        <v>600.25</v>
      </c>
      <c r="S7" s="17"/>
      <c r="T7" s="18"/>
      <c r="U7" s="19">
        <f t="shared" si="6"/>
        <v>0</v>
      </c>
      <c r="V7" s="20"/>
      <c r="W7" s="21"/>
      <c r="X7" s="22">
        <f t="shared" si="7"/>
        <v>0</v>
      </c>
      <c r="Y7" s="17"/>
      <c r="Z7" s="18"/>
      <c r="AA7" s="19">
        <f t="shared" si="8"/>
        <v>0</v>
      </c>
      <c r="AB7" s="20" t="s">
        <v>56</v>
      </c>
      <c r="AC7" s="21">
        <v>56</v>
      </c>
      <c r="AD7" s="22">
        <f t="shared" si="9"/>
        <v>3136</v>
      </c>
      <c r="AE7" s="17" t="s">
        <v>56</v>
      </c>
      <c r="AF7" s="18">
        <v>53.5</v>
      </c>
      <c r="AG7" s="19">
        <f t="shared" si="10"/>
        <v>2862.25</v>
      </c>
      <c r="AH7" s="20" t="s">
        <v>55</v>
      </c>
      <c r="AI7" s="21">
        <v>25.5</v>
      </c>
      <c r="AJ7" s="22">
        <f t="shared" si="11"/>
        <v>650.25</v>
      </c>
      <c r="AK7" s="17" t="s">
        <v>55</v>
      </c>
      <c r="AL7" s="18">
        <v>35</v>
      </c>
      <c r="AM7" s="19">
        <f t="shared" si="12"/>
        <v>1225</v>
      </c>
      <c r="AN7" s="20"/>
      <c r="AO7" s="21"/>
      <c r="AP7" s="22">
        <f t="shared" si="13"/>
        <v>0</v>
      </c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4"/>
      <c r="BG7" s="25"/>
      <c r="BH7" s="25"/>
    </row>
    <row r="8" spans="1:60" ht="13.5" customHeight="1" x14ac:dyDescent="0.15">
      <c r="A8" s="17"/>
      <c r="B8" s="18"/>
      <c r="C8" s="19">
        <f t="shared" si="0"/>
        <v>0</v>
      </c>
      <c r="D8" s="20" t="s">
        <v>56</v>
      </c>
      <c r="E8" s="21">
        <v>45.5</v>
      </c>
      <c r="F8" s="22">
        <f t="shared" si="1"/>
        <v>2070.25</v>
      </c>
      <c r="G8" s="17"/>
      <c r="H8" s="18"/>
      <c r="I8" s="19">
        <f t="shared" si="2"/>
        <v>0</v>
      </c>
      <c r="J8" s="20"/>
      <c r="K8" s="21"/>
      <c r="L8" s="22">
        <f t="shared" si="3"/>
        <v>0</v>
      </c>
      <c r="M8" s="17"/>
      <c r="N8" s="18"/>
      <c r="O8" s="19">
        <f t="shared" si="4"/>
        <v>0</v>
      </c>
      <c r="P8" s="20" t="s">
        <v>55</v>
      </c>
      <c r="Q8" s="21">
        <v>24</v>
      </c>
      <c r="R8" s="22">
        <f t="shared" si="5"/>
        <v>576</v>
      </c>
      <c r="S8" s="17"/>
      <c r="T8" s="18"/>
      <c r="U8" s="19">
        <f t="shared" si="6"/>
        <v>0</v>
      </c>
      <c r="V8" s="23"/>
      <c r="W8" s="21"/>
      <c r="X8" s="22">
        <f t="shared" si="7"/>
        <v>0</v>
      </c>
      <c r="Y8" s="17"/>
      <c r="Z8" s="18"/>
      <c r="AA8" s="19">
        <f t="shared" si="8"/>
        <v>0</v>
      </c>
      <c r="AB8" s="23"/>
      <c r="AC8" s="21"/>
      <c r="AD8" s="22">
        <f t="shared" si="9"/>
        <v>0</v>
      </c>
      <c r="AE8" s="17"/>
      <c r="AF8" s="18"/>
      <c r="AG8" s="19">
        <f t="shared" si="10"/>
        <v>0</v>
      </c>
      <c r="AH8" s="20" t="s">
        <v>55</v>
      </c>
      <c r="AI8" s="21">
        <v>27.5</v>
      </c>
      <c r="AJ8" s="22">
        <f t="shared" si="11"/>
        <v>756.25</v>
      </c>
      <c r="AK8" s="17"/>
      <c r="AL8" s="18"/>
      <c r="AM8" s="19">
        <f t="shared" si="12"/>
        <v>0</v>
      </c>
      <c r="AN8" s="23"/>
      <c r="AO8" s="21"/>
      <c r="AP8" s="22">
        <f t="shared" si="13"/>
        <v>0</v>
      </c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4"/>
      <c r="BG8" s="25"/>
      <c r="BH8" s="25"/>
    </row>
    <row r="9" spans="1:60" ht="13.5" customHeight="1" x14ac:dyDescent="0.15">
      <c r="A9" s="17"/>
      <c r="B9" s="18"/>
      <c r="C9" s="19">
        <f t="shared" si="0"/>
        <v>0</v>
      </c>
      <c r="D9" s="20" t="s">
        <v>56</v>
      </c>
      <c r="E9" s="21">
        <v>48.5</v>
      </c>
      <c r="F9" s="22">
        <f t="shared" si="1"/>
        <v>2352.25</v>
      </c>
      <c r="G9" s="17"/>
      <c r="H9" s="18"/>
      <c r="I9" s="19">
        <f t="shared" si="2"/>
        <v>0</v>
      </c>
      <c r="J9" s="23"/>
      <c r="K9" s="21"/>
      <c r="L9" s="22">
        <f t="shared" si="3"/>
        <v>0</v>
      </c>
      <c r="M9" s="17"/>
      <c r="N9" s="18"/>
      <c r="O9" s="19">
        <f t="shared" si="4"/>
        <v>0</v>
      </c>
      <c r="P9" s="20" t="s">
        <v>55</v>
      </c>
      <c r="Q9" s="21">
        <v>25</v>
      </c>
      <c r="R9" s="22">
        <f t="shared" si="5"/>
        <v>625</v>
      </c>
      <c r="S9" s="17"/>
      <c r="T9" s="18"/>
      <c r="U9" s="19">
        <f t="shared" si="6"/>
        <v>0</v>
      </c>
      <c r="V9" s="23"/>
      <c r="W9" s="21"/>
      <c r="X9" s="22">
        <f t="shared" si="7"/>
        <v>0</v>
      </c>
      <c r="Y9" s="17"/>
      <c r="Z9" s="18"/>
      <c r="AA9" s="19">
        <f t="shared" si="8"/>
        <v>0</v>
      </c>
      <c r="AB9" s="23"/>
      <c r="AC9" s="21"/>
      <c r="AD9" s="22">
        <f t="shared" si="9"/>
        <v>0</v>
      </c>
      <c r="AE9" s="17"/>
      <c r="AF9" s="18"/>
      <c r="AG9" s="19">
        <f t="shared" si="10"/>
        <v>0</v>
      </c>
      <c r="AH9" s="23"/>
      <c r="AI9" s="21"/>
      <c r="AJ9" s="22">
        <f t="shared" si="11"/>
        <v>0</v>
      </c>
      <c r="AK9" s="17"/>
      <c r="AL9" s="18"/>
      <c r="AM9" s="19">
        <f t="shared" si="12"/>
        <v>0</v>
      </c>
      <c r="AN9" s="23"/>
      <c r="AO9" s="21"/>
      <c r="AP9" s="22">
        <f t="shared" si="13"/>
        <v>0</v>
      </c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4"/>
      <c r="BG9" s="25"/>
      <c r="BH9" s="25"/>
    </row>
    <row r="10" spans="1:60" ht="13.5" customHeight="1" x14ac:dyDescent="0.15">
      <c r="A10" s="17"/>
      <c r="B10" s="18"/>
      <c r="C10" s="19">
        <f t="shared" si="0"/>
        <v>0</v>
      </c>
      <c r="D10" s="23"/>
      <c r="E10" s="21"/>
      <c r="F10" s="22">
        <f t="shared" si="1"/>
        <v>0</v>
      </c>
      <c r="G10" s="17"/>
      <c r="H10" s="18"/>
      <c r="I10" s="19">
        <f t="shared" si="2"/>
        <v>0</v>
      </c>
      <c r="J10" s="23"/>
      <c r="K10" s="21"/>
      <c r="L10" s="22">
        <f t="shared" si="3"/>
        <v>0</v>
      </c>
      <c r="M10" s="17"/>
      <c r="N10" s="18"/>
      <c r="O10" s="19">
        <f t="shared" si="4"/>
        <v>0</v>
      </c>
      <c r="P10" s="20" t="s">
        <v>55</v>
      </c>
      <c r="Q10" s="21">
        <v>25.5</v>
      </c>
      <c r="R10" s="22">
        <f t="shared" si="5"/>
        <v>650.25</v>
      </c>
      <c r="S10" s="17"/>
      <c r="T10" s="18"/>
      <c r="U10" s="19">
        <f t="shared" si="6"/>
        <v>0</v>
      </c>
      <c r="V10" s="23"/>
      <c r="W10" s="21"/>
      <c r="X10" s="22">
        <f t="shared" si="7"/>
        <v>0</v>
      </c>
      <c r="Y10" s="17"/>
      <c r="Z10" s="18"/>
      <c r="AA10" s="19">
        <f t="shared" si="8"/>
        <v>0</v>
      </c>
      <c r="AB10" s="23"/>
      <c r="AC10" s="21"/>
      <c r="AD10" s="22">
        <f t="shared" si="9"/>
        <v>0</v>
      </c>
      <c r="AE10" s="17"/>
      <c r="AF10" s="18"/>
      <c r="AG10" s="19">
        <f t="shared" si="10"/>
        <v>0</v>
      </c>
      <c r="AH10" s="23"/>
      <c r="AI10" s="21"/>
      <c r="AJ10" s="22">
        <f t="shared" si="11"/>
        <v>0</v>
      </c>
      <c r="AK10" s="17"/>
      <c r="AL10" s="18"/>
      <c r="AM10" s="19">
        <f t="shared" si="12"/>
        <v>0</v>
      </c>
      <c r="AN10" s="23"/>
      <c r="AO10" s="21"/>
      <c r="AP10" s="22">
        <f t="shared" si="13"/>
        <v>0</v>
      </c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4"/>
      <c r="BG10" s="25"/>
      <c r="BH10" s="25"/>
    </row>
    <row r="11" spans="1:60" ht="13.5" customHeight="1" x14ac:dyDescent="0.15">
      <c r="A11" s="17"/>
      <c r="B11" s="18"/>
      <c r="C11" s="19">
        <f t="shared" si="0"/>
        <v>0</v>
      </c>
      <c r="D11" s="23"/>
      <c r="E11" s="21"/>
      <c r="F11" s="22">
        <f t="shared" si="1"/>
        <v>0</v>
      </c>
      <c r="G11" s="17"/>
      <c r="H11" s="18"/>
      <c r="I11" s="19">
        <f t="shared" si="2"/>
        <v>0</v>
      </c>
      <c r="J11" s="23"/>
      <c r="K11" s="21"/>
      <c r="L11" s="22">
        <f t="shared" si="3"/>
        <v>0</v>
      </c>
      <c r="M11" s="17"/>
      <c r="N11" s="18"/>
      <c r="O11" s="19">
        <f t="shared" si="4"/>
        <v>0</v>
      </c>
      <c r="P11" s="20" t="s">
        <v>55</v>
      </c>
      <c r="Q11" s="21">
        <v>31</v>
      </c>
      <c r="R11" s="22">
        <f t="shared" si="5"/>
        <v>961</v>
      </c>
      <c r="S11" s="17"/>
      <c r="T11" s="18"/>
      <c r="U11" s="19">
        <f t="shared" si="6"/>
        <v>0</v>
      </c>
      <c r="V11" s="23"/>
      <c r="W11" s="21"/>
      <c r="X11" s="22">
        <f t="shared" si="7"/>
        <v>0</v>
      </c>
      <c r="Y11" s="17"/>
      <c r="Z11" s="18"/>
      <c r="AA11" s="19">
        <f t="shared" si="8"/>
        <v>0</v>
      </c>
      <c r="AB11" s="23"/>
      <c r="AC11" s="21"/>
      <c r="AD11" s="22">
        <f t="shared" si="9"/>
        <v>0</v>
      </c>
      <c r="AE11" s="17"/>
      <c r="AF11" s="18"/>
      <c r="AG11" s="19">
        <f t="shared" si="10"/>
        <v>0</v>
      </c>
      <c r="AH11" s="23"/>
      <c r="AI11" s="21"/>
      <c r="AJ11" s="22">
        <f t="shared" si="11"/>
        <v>0</v>
      </c>
      <c r="AK11" s="17"/>
      <c r="AL11" s="18"/>
      <c r="AM11" s="19">
        <f t="shared" si="12"/>
        <v>0</v>
      </c>
      <c r="AN11" s="23"/>
      <c r="AO11" s="21"/>
      <c r="AP11" s="22">
        <f t="shared" si="13"/>
        <v>0</v>
      </c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</row>
    <row r="12" spans="1:60" ht="13.5" customHeight="1" x14ac:dyDescent="0.15">
      <c r="A12" s="17"/>
      <c r="B12" s="18"/>
      <c r="C12" s="19">
        <f t="shared" si="0"/>
        <v>0</v>
      </c>
      <c r="D12" s="23"/>
      <c r="E12" s="21"/>
      <c r="F12" s="22">
        <f t="shared" si="1"/>
        <v>0</v>
      </c>
      <c r="G12" s="17"/>
      <c r="H12" s="18"/>
      <c r="I12" s="19">
        <f t="shared" si="2"/>
        <v>0</v>
      </c>
      <c r="J12" s="23"/>
      <c r="K12" s="21"/>
      <c r="L12" s="22">
        <f t="shared" si="3"/>
        <v>0</v>
      </c>
      <c r="M12" s="17"/>
      <c r="N12" s="18"/>
      <c r="O12" s="19">
        <f t="shared" si="4"/>
        <v>0</v>
      </c>
      <c r="P12" s="20" t="s">
        <v>55</v>
      </c>
      <c r="Q12" s="21">
        <v>24</v>
      </c>
      <c r="R12" s="22">
        <f t="shared" si="5"/>
        <v>576</v>
      </c>
      <c r="S12" s="17"/>
      <c r="T12" s="18"/>
      <c r="U12" s="19">
        <f t="shared" si="6"/>
        <v>0</v>
      </c>
      <c r="V12" s="23"/>
      <c r="W12" s="21"/>
      <c r="X12" s="22">
        <f t="shared" si="7"/>
        <v>0</v>
      </c>
      <c r="Y12" s="17"/>
      <c r="Z12" s="18"/>
      <c r="AA12" s="19">
        <f t="shared" si="8"/>
        <v>0</v>
      </c>
      <c r="AB12" s="23"/>
      <c r="AC12" s="21"/>
      <c r="AD12" s="22">
        <f t="shared" si="9"/>
        <v>0</v>
      </c>
      <c r="AE12" s="17"/>
      <c r="AF12" s="18"/>
      <c r="AG12" s="19">
        <f t="shared" si="10"/>
        <v>0</v>
      </c>
      <c r="AH12" s="23"/>
      <c r="AI12" s="21"/>
      <c r="AJ12" s="22">
        <f t="shared" si="11"/>
        <v>0</v>
      </c>
      <c r="AK12" s="17"/>
      <c r="AL12" s="18"/>
      <c r="AM12" s="19">
        <f t="shared" si="12"/>
        <v>0</v>
      </c>
      <c r="AN12" s="23"/>
      <c r="AO12" s="21"/>
      <c r="AP12" s="22">
        <f t="shared" si="13"/>
        <v>0</v>
      </c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</row>
    <row r="13" spans="1:60" ht="13.5" customHeight="1" x14ac:dyDescent="0.15">
      <c r="A13" s="26"/>
      <c r="B13" s="18"/>
      <c r="C13" s="19">
        <f t="shared" si="0"/>
        <v>0</v>
      </c>
      <c r="D13" s="23"/>
      <c r="E13" s="21"/>
      <c r="F13" s="22">
        <f t="shared" si="1"/>
        <v>0</v>
      </c>
      <c r="G13" s="26"/>
      <c r="H13" s="18"/>
      <c r="I13" s="19">
        <f t="shared" si="2"/>
        <v>0</v>
      </c>
      <c r="J13" s="23"/>
      <c r="K13" s="21"/>
      <c r="L13" s="22">
        <f t="shared" si="3"/>
        <v>0</v>
      </c>
      <c r="M13" s="26"/>
      <c r="N13" s="18"/>
      <c r="O13" s="19">
        <f t="shared" si="4"/>
        <v>0</v>
      </c>
      <c r="P13" s="20" t="s">
        <v>55</v>
      </c>
      <c r="Q13" s="21">
        <v>31</v>
      </c>
      <c r="R13" s="22">
        <f t="shared" si="5"/>
        <v>961</v>
      </c>
      <c r="S13" s="26"/>
      <c r="T13" s="18"/>
      <c r="U13" s="19">
        <f t="shared" si="6"/>
        <v>0</v>
      </c>
      <c r="V13" s="23"/>
      <c r="W13" s="21"/>
      <c r="X13" s="22">
        <f t="shared" si="7"/>
        <v>0</v>
      </c>
      <c r="Y13" s="26"/>
      <c r="Z13" s="18"/>
      <c r="AA13" s="19">
        <f t="shared" si="8"/>
        <v>0</v>
      </c>
      <c r="AB13" s="23"/>
      <c r="AC13" s="21"/>
      <c r="AD13" s="22">
        <f t="shared" si="9"/>
        <v>0</v>
      </c>
      <c r="AE13" s="26"/>
      <c r="AF13" s="18"/>
      <c r="AG13" s="19">
        <f t="shared" si="10"/>
        <v>0</v>
      </c>
      <c r="AH13" s="23"/>
      <c r="AI13" s="21"/>
      <c r="AJ13" s="22">
        <f t="shared" si="11"/>
        <v>0</v>
      </c>
      <c r="AK13" s="26"/>
      <c r="AL13" s="18"/>
      <c r="AM13" s="19">
        <f t="shared" si="12"/>
        <v>0</v>
      </c>
      <c r="AN13" s="23"/>
      <c r="AO13" s="21"/>
      <c r="AP13" s="22">
        <f t="shared" si="13"/>
        <v>0</v>
      </c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</row>
    <row r="14" spans="1:60" ht="13.5" customHeight="1" x14ac:dyDescent="0.15">
      <c r="A14" s="26"/>
      <c r="B14" s="18"/>
      <c r="C14" s="19">
        <f t="shared" si="0"/>
        <v>0</v>
      </c>
      <c r="D14" s="23"/>
      <c r="E14" s="21"/>
      <c r="F14" s="22">
        <f t="shared" si="1"/>
        <v>0</v>
      </c>
      <c r="G14" s="26"/>
      <c r="H14" s="18"/>
      <c r="I14" s="19">
        <f t="shared" si="2"/>
        <v>0</v>
      </c>
      <c r="J14" s="23"/>
      <c r="K14" s="21"/>
      <c r="L14" s="22">
        <f t="shared" si="3"/>
        <v>0</v>
      </c>
      <c r="M14" s="26"/>
      <c r="N14" s="18"/>
      <c r="O14" s="19">
        <f t="shared" si="4"/>
        <v>0</v>
      </c>
      <c r="P14" s="23"/>
      <c r="Q14" s="21"/>
      <c r="R14" s="22">
        <f t="shared" si="5"/>
        <v>0</v>
      </c>
      <c r="S14" s="26"/>
      <c r="T14" s="18"/>
      <c r="U14" s="19">
        <f t="shared" si="6"/>
        <v>0</v>
      </c>
      <c r="V14" s="23"/>
      <c r="W14" s="21"/>
      <c r="X14" s="22">
        <f t="shared" si="7"/>
        <v>0</v>
      </c>
      <c r="Y14" s="26"/>
      <c r="Z14" s="18"/>
      <c r="AA14" s="19">
        <f t="shared" si="8"/>
        <v>0</v>
      </c>
      <c r="AB14" s="23"/>
      <c r="AC14" s="21"/>
      <c r="AD14" s="22">
        <f t="shared" si="9"/>
        <v>0</v>
      </c>
      <c r="AE14" s="26"/>
      <c r="AF14" s="18"/>
      <c r="AG14" s="19">
        <f t="shared" si="10"/>
        <v>0</v>
      </c>
      <c r="AH14" s="23"/>
      <c r="AI14" s="21"/>
      <c r="AJ14" s="22">
        <f t="shared" si="11"/>
        <v>0</v>
      </c>
      <c r="AK14" s="26"/>
      <c r="AL14" s="18"/>
      <c r="AM14" s="19">
        <f t="shared" si="12"/>
        <v>0</v>
      </c>
      <c r="AN14" s="23"/>
      <c r="AO14" s="21"/>
      <c r="AP14" s="22">
        <f t="shared" si="13"/>
        <v>0</v>
      </c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</row>
    <row r="15" spans="1:60" ht="13.5" customHeight="1" x14ac:dyDescent="0.15">
      <c r="A15" s="26"/>
      <c r="B15" s="18"/>
      <c r="C15" s="19">
        <f t="shared" si="0"/>
        <v>0</v>
      </c>
      <c r="D15" s="23"/>
      <c r="E15" s="21"/>
      <c r="F15" s="22">
        <f t="shared" si="1"/>
        <v>0</v>
      </c>
      <c r="G15" s="26"/>
      <c r="H15" s="18"/>
      <c r="I15" s="19">
        <f t="shared" si="2"/>
        <v>0</v>
      </c>
      <c r="J15" s="23"/>
      <c r="K15" s="21"/>
      <c r="L15" s="22">
        <f t="shared" si="3"/>
        <v>0</v>
      </c>
      <c r="M15" s="26"/>
      <c r="N15" s="18"/>
      <c r="O15" s="19">
        <f t="shared" si="4"/>
        <v>0</v>
      </c>
      <c r="P15" s="23"/>
      <c r="Q15" s="21"/>
      <c r="R15" s="22">
        <f t="shared" si="5"/>
        <v>0</v>
      </c>
      <c r="S15" s="26"/>
      <c r="T15" s="18"/>
      <c r="U15" s="19">
        <f t="shared" si="6"/>
        <v>0</v>
      </c>
      <c r="V15" s="23"/>
      <c r="W15" s="21"/>
      <c r="X15" s="22">
        <f t="shared" si="7"/>
        <v>0</v>
      </c>
      <c r="Y15" s="26"/>
      <c r="Z15" s="18"/>
      <c r="AA15" s="19">
        <f t="shared" si="8"/>
        <v>0</v>
      </c>
      <c r="AB15" s="23"/>
      <c r="AC15" s="21"/>
      <c r="AD15" s="22">
        <f t="shared" si="9"/>
        <v>0</v>
      </c>
      <c r="AE15" s="26"/>
      <c r="AF15" s="18"/>
      <c r="AG15" s="19">
        <f t="shared" si="10"/>
        <v>0</v>
      </c>
      <c r="AH15" s="23"/>
      <c r="AI15" s="21"/>
      <c r="AJ15" s="22">
        <f t="shared" si="11"/>
        <v>0</v>
      </c>
      <c r="AK15" s="26"/>
      <c r="AL15" s="18"/>
      <c r="AM15" s="19">
        <f t="shared" si="12"/>
        <v>0</v>
      </c>
      <c r="AN15" s="23"/>
      <c r="AO15" s="21"/>
      <c r="AP15" s="22">
        <f t="shared" si="13"/>
        <v>0</v>
      </c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</row>
    <row r="16" spans="1:60" ht="13.5" customHeight="1" x14ac:dyDescent="0.15">
      <c r="A16" s="26"/>
      <c r="B16" s="18"/>
      <c r="C16" s="19">
        <f t="shared" si="0"/>
        <v>0</v>
      </c>
      <c r="D16" s="23"/>
      <c r="E16" s="21"/>
      <c r="F16" s="22">
        <f t="shared" si="1"/>
        <v>0</v>
      </c>
      <c r="G16" s="26"/>
      <c r="H16" s="18"/>
      <c r="I16" s="19">
        <f t="shared" si="2"/>
        <v>0</v>
      </c>
      <c r="J16" s="23"/>
      <c r="K16" s="21"/>
      <c r="L16" s="22">
        <f t="shared" si="3"/>
        <v>0</v>
      </c>
      <c r="M16" s="26"/>
      <c r="N16" s="18"/>
      <c r="O16" s="19">
        <f t="shared" si="4"/>
        <v>0</v>
      </c>
      <c r="P16" s="23"/>
      <c r="Q16" s="21"/>
      <c r="R16" s="22">
        <f t="shared" si="5"/>
        <v>0</v>
      </c>
      <c r="S16" s="26"/>
      <c r="T16" s="18"/>
      <c r="U16" s="19">
        <f t="shared" si="6"/>
        <v>0</v>
      </c>
      <c r="V16" s="23"/>
      <c r="W16" s="21"/>
      <c r="X16" s="22">
        <f t="shared" si="7"/>
        <v>0</v>
      </c>
      <c r="Y16" s="26"/>
      <c r="Z16" s="18"/>
      <c r="AA16" s="19">
        <f t="shared" si="8"/>
        <v>0</v>
      </c>
      <c r="AB16" s="23"/>
      <c r="AC16" s="21"/>
      <c r="AD16" s="22">
        <f t="shared" si="9"/>
        <v>0</v>
      </c>
      <c r="AE16" s="26"/>
      <c r="AF16" s="18"/>
      <c r="AG16" s="19">
        <f t="shared" si="10"/>
        <v>0</v>
      </c>
      <c r="AH16" s="23"/>
      <c r="AI16" s="21"/>
      <c r="AJ16" s="22">
        <f t="shared" si="11"/>
        <v>0</v>
      </c>
      <c r="AK16" s="26"/>
      <c r="AL16" s="18"/>
      <c r="AM16" s="19">
        <f t="shared" si="12"/>
        <v>0</v>
      </c>
      <c r="AN16" s="23"/>
      <c r="AO16" s="21"/>
      <c r="AP16" s="22">
        <f t="shared" si="13"/>
        <v>0</v>
      </c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</row>
    <row r="17" spans="1:60" ht="13.5" customHeight="1" x14ac:dyDescent="0.15">
      <c r="A17" s="27"/>
      <c r="B17" s="28"/>
      <c r="C17" s="29">
        <f t="shared" si="0"/>
        <v>0</v>
      </c>
      <c r="D17" s="30"/>
      <c r="E17" s="31"/>
      <c r="F17" s="32">
        <f t="shared" si="1"/>
        <v>0</v>
      </c>
      <c r="G17" s="27"/>
      <c r="H17" s="28"/>
      <c r="I17" s="29">
        <f t="shared" si="2"/>
        <v>0</v>
      </c>
      <c r="J17" s="30"/>
      <c r="K17" s="31"/>
      <c r="L17" s="32">
        <f t="shared" si="3"/>
        <v>0</v>
      </c>
      <c r="M17" s="27"/>
      <c r="N17" s="28"/>
      <c r="O17" s="29">
        <f t="shared" si="4"/>
        <v>0</v>
      </c>
      <c r="P17" s="30"/>
      <c r="Q17" s="31"/>
      <c r="R17" s="32">
        <f t="shared" si="5"/>
        <v>0</v>
      </c>
      <c r="S17" s="27"/>
      <c r="T17" s="28"/>
      <c r="U17" s="29">
        <f t="shared" si="6"/>
        <v>0</v>
      </c>
      <c r="V17" s="30"/>
      <c r="W17" s="31"/>
      <c r="X17" s="32">
        <f t="shared" si="7"/>
        <v>0</v>
      </c>
      <c r="Y17" s="27"/>
      <c r="Z17" s="28"/>
      <c r="AA17" s="29">
        <f t="shared" si="8"/>
        <v>0</v>
      </c>
      <c r="AB17" s="30"/>
      <c r="AC17" s="31"/>
      <c r="AD17" s="32">
        <f t="shared" si="9"/>
        <v>0</v>
      </c>
      <c r="AE17" s="27"/>
      <c r="AF17" s="28"/>
      <c r="AG17" s="29">
        <f t="shared" si="10"/>
        <v>0</v>
      </c>
      <c r="AH17" s="30"/>
      <c r="AI17" s="31"/>
      <c r="AJ17" s="32">
        <f t="shared" si="11"/>
        <v>0</v>
      </c>
      <c r="AK17" s="27"/>
      <c r="AL17" s="28"/>
      <c r="AM17" s="29">
        <f t="shared" si="12"/>
        <v>0</v>
      </c>
      <c r="AN17" s="30"/>
      <c r="AO17" s="31"/>
      <c r="AP17" s="32">
        <f t="shared" si="13"/>
        <v>0</v>
      </c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</row>
    <row r="18" spans="1:60" ht="13.5" customHeight="1" x14ac:dyDescent="0.15">
      <c r="A18" s="33"/>
      <c r="B18" s="33"/>
      <c r="C18" s="34">
        <f>SUM(C3:C17)</f>
        <v>2756.25</v>
      </c>
      <c r="D18" s="35"/>
      <c r="E18" s="35"/>
      <c r="F18" s="34">
        <f>SUM(F3:F17)</f>
        <v>18929</v>
      </c>
      <c r="G18" s="33"/>
      <c r="H18" s="33"/>
      <c r="I18" s="34">
        <f>SUM(I3:I17)</f>
        <v>0</v>
      </c>
      <c r="J18" s="35"/>
      <c r="K18" s="35"/>
      <c r="L18" s="34">
        <f>SUM(L3:L17)</f>
        <v>7599.5</v>
      </c>
      <c r="M18" s="33"/>
      <c r="N18" s="33"/>
      <c r="O18" s="34">
        <f>SUM(O3:O17)</f>
        <v>2116</v>
      </c>
      <c r="P18" s="35"/>
      <c r="Q18" s="35"/>
      <c r="R18" s="34">
        <f>SUM(R3:R17)</f>
        <v>8147.25</v>
      </c>
      <c r="S18" s="33"/>
      <c r="T18" s="33"/>
      <c r="U18" s="34">
        <f>SUM(U3:U17)</f>
        <v>3782.25</v>
      </c>
      <c r="V18" s="35"/>
      <c r="W18" s="35"/>
      <c r="X18" s="34">
        <f>SUM(X3:X17)</f>
        <v>2025</v>
      </c>
      <c r="Y18" s="33"/>
      <c r="Z18" s="33"/>
      <c r="AA18" s="34">
        <f>SUM(AA3:AA17)</f>
        <v>2970.25</v>
      </c>
      <c r="AB18" s="35"/>
      <c r="AC18" s="35"/>
      <c r="AD18" s="34">
        <f>SUM(AD3:AD17)</f>
        <v>11421.5</v>
      </c>
      <c r="AE18" s="33"/>
      <c r="AF18" s="33"/>
      <c r="AG18" s="34">
        <f>SUM(AG3:AG17)</f>
        <v>12440</v>
      </c>
      <c r="AH18" s="35"/>
      <c r="AI18" s="35"/>
      <c r="AJ18" s="34">
        <f>SUM(AJ3:AJ17)</f>
        <v>6180.25</v>
      </c>
      <c r="AK18" s="33"/>
      <c r="AL18" s="33"/>
      <c r="AM18" s="34">
        <f>SUM(AM3:AM17)</f>
        <v>8160</v>
      </c>
      <c r="AN18" s="35"/>
      <c r="AO18" s="35"/>
      <c r="AP18" s="34">
        <f>SUM(AP3:AP17)</f>
        <v>9068.25</v>
      </c>
      <c r="AQ18" s="24"/>
      <c r="AR18" s="24"/>
      <c r="AS18" s="36"/>
      <c r="AT18" s="24"/>
      <c r="AU18" s="24"/>
      <c r="AV18" s="36"/>
      <c r="AW18" s="24"/>
      <c r="AX18" s="24"/>
      <c r="AY18" s="36"/>
      <c r="AZ18" s="24"/>
      <c r="BA18" s="24"/>
      <c r="BB18" s="36"/>
      <c r="BC18" s="24"/>
      <c r="BD18" s="24"/>
      <c r="BE18" s="36"/>
      <c r="BF18" s="24"/>
      <c r="BG18" s="24"/>
      <c r="BH18" s="36"/>
    </row>
    <row r="19" spans="1:60" x14ac:dyDescent="0.15">
      <c r="D19" t="s">
        <v>58</v>
      </c>
    </row>
    <row r="21" spans="1:60" ht="12.75" customHeight="1" x14ac:dyDescent="0.15">
      <c r="A21" s="37" t="s">
        <v>47</v>
      </c>
      <c r="B21" s="77" t="s">
        <v>49</v>
      </c>
      <c r="C21" s="77"/>
      <c r="D21" s="78" t="s">
        <v>50</v>
      </c>
      <c r="E21" s="78"/>
      <c r="F21" s="78"/>
      <c r="G21" s="79" t="s">
        <v>51</v>
      </c>
      <c r="H21" s="79"/>
      <c r="I21" s="79"/>
      <c r="J21" s="79" t="s">
        <v>52</v>
      </c>
      <c r="K21" s="79"/>
      <c r="L21" s="79"/>
      <c r="M21" s="80" t="s">
        <v>53</v>
      </c>
      <c r="N21" s="80"/>
      <c r="O21" s="80"/>
      <c r="P21" s="80" t="s">
        <v>54</v>
      </c>
      <c r="Q21" s="80"/>
      <c r="R21" s="80"/>
    </row>
    <row r="22" spans="1:60" ht="12.75" customHeight="1" x14ac:dyDescent="0.15">
      <c r="A22" s="38" t="s">
        <v>55</v>
      </c>
      <c r="B22" s="85">
        <v>1</v>
      </c>
      <c r="C22" s="85"/>
      <c r="D22" s="86">
        <f>SUM(B22,E3,H3:H7,N8:N12,T4:T6,W3,Z3:Z4,AF3:AF7,AI3:AI7,AL4,AL6,AL8,AL10,AL12,AO3:AO7)</f>
        <v>830</v>
      </c>
      <c r="E22" s="86"/>
      <c r="F22" s="86"/>
      <c r="G22" s="87">
        <f t="shared" ref="G22:G23" si="14">D22/B22</f>
        <v>830</v>
      </c>
      <c r="H22" s="87"/>
      <c r="I22" s="87"/>
      <c r="J22" s="88">
        <f>SUM(F3,I3:I7,O8:O12,U4:U6,X3,AA3:AA4,AG3:AG7,AJ3:AJ7,AM4,AM6,AM8,AM10,AM12,AP3:AP7)</f>
        <v>41040.5</v>
      </c>
      <c r="K22" s="88"/>
      <c r="L22" s="88"/>
      <c r="M22" s="89">
        <f t="shared" ref="M22:M23" si="15">J22/B22</f>
        <v>41040.5</v>
      </c>
      <c r="N22" s="89"/>
      <c r="O22" s="89"/>
      <c r="P22" s="81">
        <f>SUM(J22,J23)</f>
        <v>57046.5</v>
      </c>
      <c r="Q22" s="81"/>
      <c r="R22" s="81"/>
    </row>
    <row r="23" spans="1:60" ht="13.5" customHeight="1" x14ac:dyDescent="0.15">
      <c r="A23" s="39" t="s">
        <v>56</v>
      </c>
      <c r="B23" s="82">
        <v>1</v>
      </c>
      <c r="C23" s="82"/>
      <c r="D23" s="83">
        <f>SUM(K3,N3:N7,T3,AC3,AI8,AL3,AL5,AL7,AL9,AL11)</f>
        <v>346</v>
      </c>
      <c r="E23" s="83"/>
      <c r="F23" s="83"/>
      <c r="G23" s="84">
        <f t="shared" si="14"/>
        <v>346</v>
      </c>
      <c r="H23" s="84"/>
      <c r="I23" s="84"/>
      <c r="J23" s="81">
        <f>SUM(L3,O3:O7,U3,AD3,AJ8,AM3,AM5,AM7,AM9,AM11)</f>
        <v>16006</v>
      </c>
      <c r="K23" s="81"/>
      <c r="L23" s="81"/>
      <c r="M23" s="81">
        <f t="shared" si="15"/>
        <v>16006</v>
      </c>
      <c r="N23" s="81"/>
      <c r="O23" s="81"/>
      <c r="P23" s="81"/>
      <c r="Q23" s="81"/>
      <c r="R23" s="81"/>
    </row>
    <row r="24" spans="1:60" x14ac:dyDescent="0.1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</sheetData>
  <sheetProtection selectLockedCells="1" selectUnlockedCells="1"/>
  <mergeCells count="37">
    <mergeCell ref="P22:R23"/>
    <mergeCell ref="B23:C23"/>
    <mergeCell ref="D23:F23"/>
    <mergeCell ref="G23:I23"/>
    <mergeCell ref="J23:L23"/>
    <mergeCell ref="M23:O23"/>
    <mergeCell ref="B22:C22"/>
    <mergeCell ref="D22:F22"/>
    <mergeCell ref="G22:I22"/>
    <mergeCell ref="J22:L22"/>
    <mergeCell ref="M22:O22"/>
    <mergeCell ref="BC1:BE1"/>
    <mergeCell ref="BF1:BH1"/>
    <mergeCell ref="B21:C21"/>
    <mergeCell ref="D21:F21"/>
    <mergeCell ref="G21:I21"/>
    <mergeCell ref="J21:L21"/>
    <mergeCell ref="M21:O21"/>
    <mergeCell ref="P21:R21"/>
    <mergeCell ref="AK1:AM1"/>
    <mergeCell ref="AN1:AP1"/>
    <mergeCell ref="AQ1:AS1"/>
    <mergeCell ref="AT1:AV1"/>
    <mergeCell ref="AW1:AY1"/>
    <mergeCell ref="AZ1:BB1"/>
    <mergeCell ref="S1:U1"/>
    <mergeCell ref="V1:X1"/>
    <mergeCell ref="Y1:AA1"/>
    <mergeCell ref="AB1:AD1"/>
    <mergeCell ref="AE1:AG1"/>
    <mergeCell ref="AH1:AJ1"/>
    <mergeCell ref="A1:C1"/>
    <mergeCell ref="D1:F1"/>
    <mergeCell ref="G1:I1"/>
    <mergeCell ref="J1:L1"/>
    <mergeCell ref="M1:O1"/>
    <mergeCell ref="P1:R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H23"/>
  <sheetViews>
    <sheetView topLeftCell="W1" workbookViewId="0">
      <selection activeCell="AH1" sqref="AH1:AJ1"/>
    </sheetView>
  </sheetViews>
  <sheetFormatPr defaultColWidth="11.59375" defaultRowHeight="12.75" x14ac:dyDescent="0.15"/>
  <sheetData>
    <row r="1" spans="1:60" ht="13.5" customHeight="1" x14ac:dyDescent="0.15">
      <c r="A1" s="93" t="s">
        <v>45</v>
      </c>
      <c r="B1" s="93"/>
      <c r="C1" s="93"/>
      <c r="D1" s="92" t="s">
        <v>43</v>
      </c>
      <c r="E1" s="92"/>
      <c r="F1" s="92"/>
      <c r="G1" s="90" t="s">
        <v>25</v>
      </c>
      <c r="H1" s="90"/>
      <c r="I1" s="90"/>
      <c r="J1" s="94" t="s">
        <v>29</v>
      </c>
      <c r="K1" s="94"/>
      <c r="L1" s="94"/>
      <c r="M1" s="95" t="s">
        <v>17</v>
      </c>
      <c r="N1" s="95"/>
      <c r="O1" s="95"/>
      <c r="P1" s="94" t="s">
        <v>38</v>
      </c>
      <c r="Q1" s="94"/>
      <c r="R1" s="94"/>
      <c r="S1" s="95" t="s">
        <v>19</v>
      </c>
      <c r="T1" s="95"/>
      <c r="U1" s="95"/>
      <c r="V1" s="91" t="s">
        <v>41</v>
      </c>
      <c r="W1" s="91"/>
      <c r="X1" s="91"/>
      <c r="Y1" s="90" t="s">
        <v>35</v>
      </c>
      <c r="Z1" s="90"/>
      <c r="AA1" s="90"/>
      <c r="AB1" s="91" t="s">
        <v>33</v>
      </c>
      <c r="AC1" s="91"/>
      <c r="AD1" s="91"/>
      <c r="AE1" s="90" t="s">
        <v>27</v>
      </c>
      <c r="AF1" s="90"/>
      <c r="AG1" s="90"/>
      <c r="AH1" s="92" t="s">
        <v>21</v>
      </c>
      <c r="AI1" s="92"/>
      <c r="AJ1" s="92"/>
      <c r="AK1" s="95" t="s">
        <v>15</v>
      </c>
      <c r="AL1" s="95"/>
      <c r="AM1" s="95"/>
      <c r="AN1" s="92" t="s">
        <v>31</v>
      </c>
      <c r="AO1" s="92"/>
      <c r="AP1" s="92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0" ht="13.5" customHeight="1" x14ac:dyDescent="0.15">
      <c r="A2" s="10" t="s">
        <v>47</v>
      </c>
      <c r="B2" s="11" t="s">
        <v>48</v>
      </c>
      <c r="C2" s="12" t="s">
        <v>13</v>
      </c>
      <c r="D2" s="13" t="s">
        <v>47</v>
      </c>
      <c r="E2" s="14" t="s">
        <v>48</v>
      </c>
      <c r="F2" s="15" t="s">
        <v>13</v>
      </c>
      <c r="G2" s="13" t="s">
        <v>47</v>
      </c>
      <c r="H2" s="14" t="s">
        <v>48</v>
      </c>
      <c r="I2" s="12" t="s">
        <v>13</v>
      </c>
      <c r="J2" s="13" t="s">
        <v>47</v>
      </c>
      <c r="K2" s="14" t="s">
        <v>48</v>
      </c>
      <c r="L2" s="15" t="s">
        <v>13</v>
      </c>
      <c r="M2" s="10" t="s">
        <v>47</v>
      </c>
      <c r="N2" s="11" t="s">
        <v>48</v>
      </c>
      <c r="O2" s="12" t="s">
        <v>13</v>
      </c>
      <c r="P2" s="13" t="s">
        <v>47</v>
      </c>
      <c r="Q2" s="14" t="s">
        <v>48</v>
      </c>
      <c r="R2" s="15" t="s">
        <v>13</v>
      </c>
      <c r="S2" s="10" t="s">
        <v>47</v>
      </c>
      <c r="T2" s="11" t="s">
        <v>48</v>
      </c>
      <c r="U2" s="12" t="s">
        <v>13</v>
      </c>
      <c r="V2" s="13" t="s">
        <v>47</v>
      </c>
      <c r="W2" s="14" t="s">
        <v>48</v>
      </c>
      <c r="X2" s="15" t="s">
        <v>13</v>
      </c>
      <c r="Y2" s="10" t="s">
        <v>47</v>
      </c>
      <c r="Z2" s="11" t="s">
        <v>48</v>
      </c>
      <c r="AA2" s="12" t="s">
        <v>13</v>
      </c>
      <c r="AB2" s="13" t="s">
        <v>47</v>
      </c>
      <c r="AC2" s="14" t="s">
        <v>48</v>
      </c>
      <c r="AD2" s="15" t="s">
        <v>13</v>
      </c>
      <c r="AE2" s="10" t="s">
        <v>47</v>
      </c>
      <c r="AF2" s="11" t="s">
        <v>48</v>
      </c>
      <c r="AG2" s="12" t="s">
        <v>13</v>
      </c>
      <c r="AH2" s="13" t="s">
        <v>47</v>
      </c>
      <c r="AI2" s="14" t="s">
        <v>48</v>
      </c>
      <c r="AJ2" s="15" t="s">
        <v>13</v>
      </c>
      <c r="AK2" s="10" t="s">
        <v>47</v>
      </c>
      <c r="AL2" s="11" t="s">
        <v>48</v>
      </c>
      <c r="AM2" s="12" t="s">
        <v>13</v>
      </c>
      <c r="AN2" s="13" t="s">
        <v>47</v>
      </c>
      <c r="AO2" s="14" t="s">
        <v>48</v>
      </c>
      <c r="AP2" s="15" t="s">
        <v>13</v>
      </c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</row>
    <row r="3" spans="1:60" ht="13.5" customHeight="1" x14ac:dyDescent="0.15">
      <c r="A3" s="17"/>
      <c r="B3" s="18"/>
      <c r="C3" s="19">
        <f t="shared" ref="C3:C17" si="0">B3*B3</f>
        <v>0</v>
      </c>
      <c r="D3" s="20" t="s">
        <v>56</v>
      </c>
      <c r="E3" s="21">
        <v>47</v>
      </c>
      <c r="F3" s="22">
        <f t="shared" ref="F3:F17" si="1">E3*E3</f>
        <v>2209</v>
      </c>
      <c r="G3" s="17" t="s">
        <v>56</v>
      </c>
      <c r="H3" s="18">
        <v>48</v>
      </c>
      <c r="I3" s="19">
        <f t="shared" ref="I3:I17" si="2">H3*H3</f>
        <v>2304</v>
      </c>
      <c r="J3" s="20" t="s">
        <v>56</v>
      </c>
      <c r="K3" s="21">
        <v>47.5</v>
      </c>
      <c r="L3" s="22">
        <f t="shared" ref="L3:L17" si="3">K3*K3</f>
        <v>2256.25</v>
      </c>
      <c r="M3" s="17" t="s">
        <v>56</v>
      </c>
      <c r="N3" s="18">
        <v>54</v>
      </c>
      <c r="O3" s="19">
        <f t="shared" ref="O3:O17" si="4">N3*N3</f>
        <v>2916</v>
      </c>
      <c r="P3" s="20" t="s">
        <v>55</v>
      </c>
      <c r="Q3" s="21">
        <v>32</v>
      </c>
      <c r="R3" s="22">
        <f t="shared" ref="R3:R17" si="5">Q3*Q3</f>
        <v>1024</v>
      </c>
      <c r="S3" s="17" t="s">
        <v>56</v>
      </c>
      <c r="T3" s="18">
        <v>89</v>
      </c>
      <c r="U3" s="19">
        <f t="shared" ref="U3:U17" si="6">T3*T3</f>
        <v>7921</v>
      </c>
      <c r="V3" s="20" t="s">
        <v>56</v>
      </c>
      <c r="W3" s="21">
        <v>58</v>
      </c>
      <c r="X3" s="22">
        <f t="shared" ref="X3:X17" si="7">W3*W3</f>
        <v>3364</v>
      </c>
      <c r="Y3" s="17" t="s">
        <v>56</v>
      </c>
      <c r="Z3" s="18">
        <v>46</v>
      </c>
      <c r="AA3" s="19">
        <f t="shared" ref="AA3:AA17" si="8">Z3*Z3</f>
        <v>2116</v>
      </c>
      <c r="AB3" s="20" t="s">
        <v>56</v>
      </c>
      <c r="AC3" s="21">
        <v>57</v>
      </c>
      <c r="AD3" s="22">
        <f t="shared" ref="AD3:AD17" si="9">AC3*AC3</f>
        <v>3249</v>
      </c>
      <c r="AE3" s="17" t="s">
        <v>56</v>
      </c>
      <c r="AF3" s="18">
        <v>45</v>
      </c>
      <c r="AG3" s="19">
        <f t="shared" ref="AG3:AG17" si="10">AF3*AF3</f>
        <v>2025</v>
      </c>
      <c r="AH3" s="20" t="s">
        <v>56</v>
      </c>
      <c r="AI3" s="21">
        <v>45</v>
      </c>
      <c r="AJ3" s="22">
        <f t="shared" ref="AJ3:AJ17" si="11">AI3*AI3</f>
        <v>2025</v>
      </c>
      <c r="AK3" s="17" t="s">
        <v>56</v>
      </c>
      <c r="AL3" s="18">
        <v>45</v>
      </c>
      <c r="AM3" s="19">
        <f t="shared" ref="AM3:AM17" si="12">AL3*AL3</f>
        <v>2025</v>
      </c>
      <c r="AN3" s="20" t="s">
        <v>55</v>
      </c>
      <c r="AO3" s="21">
        <v>27.5</v>
      </c>
      <c r="AP3" s="22">
        <f t="shared" ref="AP3:AP17" si="13">AO3*AO3</f>
        <v>756.25</v>
      </c>
      <c r="AQ3" s="24"/>
      <c r="AR3" s="25"/>
      <c r="AS3" s="25"/>
      <c r="AT3" s="24"/>
      <c r="AU3" s="25"/>
      <c r="AV3" s="25"/>
      <c r="AW3" s="24"/>
      <c r="AX3" s="25"/>
      <c r="AY3" s="25"/>
      <c r="AZ3" s="24"/>
      <c r="BA3" s="25"/>
      <c r="BB3" s="25"/>
      <c r="BC3" s="24"/>
      <c r="BD3" s="25"/>
      <c r="BE3" s="25"/>
      <c r="BF3" s="24"/>
      <c r="BG3" s="25"/>
      <c r="BH3" s="25"/>
    </row>
    <row r="4" spans="1:60" ht="13.5" customHeight="1" x14ac:dyDescent="0.15">
      <c r="A4" s="17"/>
      <c r="B4" s="18"/>
      <c r="C4" s="19">
        <f t="shared" si="0"/>
        <v>0</v>
      </c>
      <c r="D4" s="20" t="s">
        <v>56</v>
      </c>
      <c r="E4" s="21">
        <v>50.5</v>
      </c>
      <c r="F4" s="22">
        <f t="shared" si="1"/>
        <v>2550.25</v>
      </c>
      <c r="G4" s="17" t="s">
        <v>56</v>
      </c>
      <c r="H4" s="18">
        <v>49</v>
      </c>
      <c r="I4" s="19">
        <f t="shared" si="2"/>
        <v>2401</v>
      </c>
      <c r="J4" s="20" t="s">
        <v>56</v>
      </c>
      <c r="K4" s="21">
        <v>54.5</v>
      </c>
      <c r="L4" s="22">
        <f t="shared" si="3"/>
        <v>2970.25</v>
      </c>
      <c r="M4" s="17"/>
      <c r="N4" s="18"/>
      <c r="O4" s="19">
        <f t="shared" si="4"/>
        <v>0</v>
      </c>
      <c r="P4" s="20" t="s">
        <v>55</v>
      </c>
      <c r="Q4" s="21">
        <v>32.5</v>
      </c>
      <c r="R4" s="22">
        <f t="shared" si="5"/>
        <v>1056.25</v>
      </c>
      <c r="S4" s="17" t="s">
        <v>55</v>
      </c>
      <c r="T4" s="18">
        <v>37.5</v>
      </c>
      <c r="U4" s="19">
        <f t="shared" si="6"/>
        <v>1406.25</v>
      </c>
      <c r="V4" s="20" t="s">
        <v>56</v>
      </c>
      <c r="W4" s="21">
        <v>47.5</v>
      </c>
      <c r="X4" s="22">
        <f t="shared" si="7"/>
        <v>2256.25</v>
      </c>
      <c r="Y4" s="17" t="s">
        <v>56</v>
      </c>
      <c r="Z4" s="18">
        <v>47</v>
      </c>
      <c r="AA4" s="19">
        <f t="shared" si="8"/>
        <v>2209</v>
      </c>
      <c r="AB4" s="20" t="s">
        <v>56</v>
      </c>
      <c r="AC4" s="21">
        <v>50</v>
      </c>
      <c r="AD4" s="22">
        <f t="shared" si="9"/>
        <v>2500</v>
      </c>
      <c r="AE4" s="17" t="s">
        <v>56</v>
      </c>
      <c r="AF4" s="18">
        <v>46</v>
      </c>
      <c r="AG4" s="19">
        <f t="shared" si="10"/>
        <v>2116</v>
      </c>
      <c r="AH4" s="20" t="s">
        <v>56</v>
      </c>
      <c r="AI4" s="21">
        <v>56.5</v>
      </c>
      <c r="AJ4" s="22">
        <f t="shared" si="11"/>
        <v>3192.25</v>
      </c>
      <c r="AK4" s="17" t="s">
        <v>56</v>
      </c>
      <c r="AL4" s="18">
        <v>45.5</v>
      </c>
      <c r="AM4" s="19">
        <f t="shared" si="12"/>
        <v>2070.25</v>
      </c>
      <c r="AN4" s="20" t="s">
        <v>56</v>
      </c>
      <c r="AO4" s="21">
        <v>55.5</v>
      </c>
      <c r="AP4" s="22">
        <f t="shared" si="13"/>
        <v>3080.25</v>
      </c>
      <c r="AQ4" s="24"/>
      <c r="AR4" s="25"/>
      <c r="AS4" s="25"/>
      <c r="AT4" s="25"/>
      <c r="AU4" s="25"/>
      <c r="AV4" s="25"/>
      <c r="AW4" s="25"/>
      <c r="AX4" s="25"/>
      <c r="AY4" s="25"/>
      <c r="AZ4" s="24"/>
      <c r="BA4" s="25"/>
      <c r="BB4" s="25"/>
      <c r="BC4" s="24"/>
      <c r="BD4" s="25"/>
      <c r="BE4" s="25"/>
      <c r="BF4" s="24"/>
      <c r="BG4" s="25"/>
      <c r="BH4" s="25"/>
    </row>
    <row r="5" spans="1:60" ht="13.5" customHeight="1" x14ac:dyDescent="0.15">
      <c r="A5" s="17"/>
      <c r="B5" s="18"/>
      <c r="C5" s="19">
        <f t="shared" si="0"/>
        <v>0</v>
      </c>
      <c r="D5" s="20" t="s">
        <v>56</v>
      </c>
      <c r="E5" s="21">
        <v>52.5</v>
      </c>
      <c r="F5" s="22">
        <f t="shared" si="1"/>
        <v>2756.25</v>
      </c>
      <c r="G5" s="17" t="s">
        <v>55</v>
      </c>
      <c r="H5" s="18">
        <v>25</v>
      </c>
      <c r="I5" s="19">
        <f t="shared" si="2"/>
        <v>625</v>
      </c>
      <c r="J5" s="20" t="s">
        <v>56</v>
      </c>
      <c r="K5" s="21">
        <v>55.5</v>
      </c>
      <c r="L5" s="22">
        <f t="shared" si="3"/>
        <v>3080.25</v>
      </c>
      <c r="M5" s="17"/>
      <c r="N5" s="18"/>
      <c r="O5" s="19">
        <f t="shared" si="4"/>
        <v>0</v>
      </c>
      <c r="P5" s="20" t="s">
        <v>56</v>
      </c>
      <c r="Q5" s="21">
        <v>61</v>
      </c>
      <c r="R5" s="22">
        <f t="shared" si="5"/>
        <v>3721</v>
      </c>
      <c r="S5" s="17"/>
      <c r="T5" s="18"/>
      <c r="U5" s="19">
        <f t="shared" si="6"/>
        <v>0</v>
      </c>
      <c r="V5" s="20"/>
      <c r="W5" s="21"/>
      <c r="X5" s="22">
        <f t="shared" si="7"/>
        <v>0</v>
      </c>
      <c r="Y5" s="17" t="s">
        <v>56</v>
      </c>
      <c r="Z5" s="18">
        <v>46</v>
      </c>
      <c r="AA5" s="19">
        <f t="shared" si="8"/>
        <v>2116</v>
      </c>
      <c r="AB5" s="20" t="s">
        <v>56</v>
      </c>
      <c r="AC5" s="21">
        <v>57</v>
      </c>
      <c r="AD5" s="22">
        <f t="shared" si="9"/>
        <v>3249</v>
      </c>
      <c r="AE5" s="17" t="s">
        <v>55</v>
      </c>
      <c r="AF5" s="18">
        <v>37.5</v>
      </c>
      <c r="AG5" s="19">
        <f t="shared" si="10"/>
        <v>1406.25</v>
      </c>
      <c r="AH5" s="20" t="s">
        <v>56</v>
      </c>
      <c r="AI5" s="21">
        <v>47</v>
      </c>
      <c r="AJ5" s="22">
        <f t="shared" si="11"/>
        <v>2209</v>
      </c>
      <c r="AK5" s="17" t="s">
        <v>56</v>
      </c>
      <c r="AL5" s="18">
        <v>53</v>
      </c>
      <c r="AM5" s="19">
        <f t="shared" si="12"/>
        <v>2809</v>
      </c>
      <c r="AN5" s="20" t="s">
        <v>56</v>
      </c>
      <c r="AO5" s="21">
        <v>56</v>
      </c>
      <c r="AP5" s="22">
        <f t="shared" si="13"/>
        <v>3136</v>
      </c>
      <c r="AQ5" s="24"/>
      <c r="AR5" s="25"/>
      <c r="AS5" s="25"/>
      <c r="AT5" s="25"/>
      <c r="AU5" s="25"/>
      <c r="AV5" s="25"/>
      <c r="AW5" s="25"/>
      <c r="AX5" s="25"/>
      <c r="AY5" s="25"/>
      <c r="AZ5" s="24"/>
      <c r="BA5" s="25"/>
      <c r="BB5" s="25"/>
      <c r="BC5" s="25"/>
      <c r="BD5" s="25"/>
      <c r="BE5" s="25"/>
      <c r="BF5" s="24"/>
      <c r="BG5" s="25"/>
      <c r="BH5" s="25"/>
    </row>
    <row r="6" spans="1:60" ht="13.5" customHeight="1" x14ac:dyDescent="0.15">
      <c r="A6" s="17"/>
      <c r="B6" s="18"/>
      <c r="C6" s="19">
        <f t="shared" si="0"/>
        <v>0</v>
      </c>
      <c r="D6" s="20" t="s">
        <v>56</v>
      </c>
      <c r="E6" s="21">
        <v>50.5</v>
      </c>
      <c r="F6" s="22">
        <f t="shared" si="1"/>
        <v>2550.25</v>
      </c>
      <c r="G6" s="17" t="s">
        <v>56</v>
      </c>
      <c r="H6" s="18">
        <v>45</v>
      </c>
      <c r="I6" s="19">
        <f t="shared" si="2"/>
        <v>2025</v>
      </c>
      <c r="J6" s="20"/>
      <c r="K6" s="21"/>
      <c r="L6" s="22">
        <f t="shared" si="3"/>
        <v>0</v>
      </c>
      <c r="M6" s="17"/>
      <c r="N6" s="18"/>
      <c r="O6" s="19">
        <f t="shared" si="4"/>
        <v>0</v>
      </c>
      <c r="P6" s="23"/>
      <c r="Q6" s="21"/>
      <c r="R6" s="22">
        <f t="shared" si="5"/>
        <v>0</v>
      </c>
      <c r="S6" s="17"/>
      <c r="T6" s="18"/>
      <c r="U6" s="19">
        <f t="shared" si="6"/>
        <v>0</v>
      </c>
      <c r="V6" s="20"/>
      <c r="W6" s="21"/>
      <c r="X6" s="22">
        <f t="shared" si="7"/>
        <v>0</v>
      </c>
      <c r="Y6" s="17"/>
      <c r="Z6" s="18"/>
      <c r="AA6" s="19">
        <f t="shared" si="8"/>
        <v>0</v>
      </c>
      <c r="AB6" s="23"/>
      <c r="AC6" s="21"/>
      <c r="AD6" s="22">
        <f t="shared" si="9"/>
        <v>0</v>
      </c>
      <c r="AE6" s="17"/>
      <c r="AF6" s="18"/>
      <c r="AG6" s="19">
        <f t="shared" si="10"/>
        <v>0</v>
      </c>
      <c r="AH6" s="20" t="s">
        <v>56</v>
      </c>
      <c r="AI6" s="21">
        <v>60</v>
      </c>
      <c r="AJ6" s="22">
        <f t="shared" si="11"/>
        <v>3600</v>
      </c>
      <c r="AK6" s="17" t="s">
        <v>56</v>
      </c>
      <c r="AL6" s="18">
        <v>56</v>
      </c>
      <c r="AM6" s="19">
        <f t="shared" si="12"/>
        <v>3136</v>
      </c>
      <c r="AN6" s="20"/>
      <c r="AO6" s="21"/>
      <c r="AP6" s="22">
        <f t="shared" si="13"/>
        <v>0</v>
      </c>
      <c r="AQ6" s="25"/>
      <c r="AR6" s="25"/>
      <c r="AS6" s="25"/>
      <c r="AT6" s="25"/>
      <c r="AU6" s="25"/>
      <c r="AV6" s="25"/>
      <c r="AW6" s="25"/>
      <c r="AX6" s="25"/>
      <c r="AY6" s="25"/>
      <c r="AZ6" s="24"/>
      <c r="BA6" s="25"/>
      <c r="BB6" s="25"/>
      <c r="BC6" s="25"/>
      <c r="BD6" s="25"/>
      <c r="BE6" s="25"/>
      <c r="BF6" s="24"/>
      <c r="BG6" s="25"/>
      <c r="BH6" s="25"/>
    </row>
    <row r="7" spans="1:60" ht="13.5" customHeight="1" x14ac:dyDescent="0.15">
      <c r="A7" s="17"/>
      <c r="B7" s="18"/>
      <c r="C7" s="19">
        <f t="shared" si="0"/>
        <v>0</v>
      </c>
      <c r="D7" s="20" t="s">
        <v>56</v>
      </c>
      <c r="E7" s="21">
        <v>48</v>
      </c>
      <c r="F7" s="22">
        <f t="shared" si="1"/>
        <v>2304</v>
      </c>
      <c r="G7" s="17"/>
      <c r="H7" s="18"/>
      <c r="I7" s="19">
        <f t="shared" si="2"/>
        <v>0</v>
      </c>
      <c r="J7" s="20"/>
      <c r="K7" s="21"/>
      <c r="L7" s="22">
        <f t="shared" si="3"/>
        <v>0</v>
      </c>
      <c r="M7" s="17"/>
      <c r="N7" s="18"/>
      <c r="O7" s="19">
        <f t="shared" si="4"/>
        <v>0</v>
      </c>
      <c r="P7" s="23"/>
      <c r="Q7" s="21"/>
      <c r="R7" s="22">
        <f t="shared" si="5"/>
        <v>0</v>
      </c>
      <c r="S7" s="17"/>
      <c r="T7" s="18"/>
      <c r="U7" s="19">
        <f t="shared" si="6"/>
        <v>0</v>
      </c>
      <c r="V7" s="20"/>
      <c r="W7" s="21"/>
      <c r="X7" s="22">
        <f t="shared" si="7"/>
        <v>0</v>
      </c>
      <c r="Y7" s="17"/>
      <c r="Z7" s="18"/>
      <c r="AA7" s="19">
        <f t="shared" si="8"/>
        <v>0</v>
      </c>
      <c r="AB7" s="23"/>
      <c r="AC7" s="21"/>
      <c r="AD7" s="22">
        <f t="shared" si="9"/>
        <v>0</v>
      </c>
      <c r="AE7" s="17"/>
      <c r="AF7" s="18"/>
      <c r="AG7" s="19">
        <f t="shared" si="10"/>
        <v>0</v>
      </c>
      <c r="AH7" s="20" t="s">
        <v>56</v>
      </c>
      <c r="AI7" s="21">
        <v>46</v>
      </c>
      <c r="AJ7" s="22">
        <f t="shared" si="11"/>
        <v>2116</v>
      </c>
      <c r="AK7" s="17" t="s">
        <v>56</v>
      </c>
      <c r="AL7" s="18">
        <v>46</v>
      </c>
      <c r="AM7" s="19">
        <f t="shared" si="12"/>
        <v>2116</v>
      </c>
      <c r="AN7" s="20"/>
      <c r="AO7" s="21"/>
      <c r="AP7" s="22">
        <f t="shared" si="13"/>
        <v>0</v>
      </c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4"/>
      <c r="BG7" s="25"/>
      <c r="BH7" s="25"/>
    </row>
    <row r="8" spans="1:60" ht="13.5" customHeight="1" x14ac:dyDescent="0.15">
      <c r="A8" s="17"/>
      <c r="B8" s="18"/>
      <c r="C8" s="19">
        <f t="shared" si="0"/>
        <v>0</v>
      </c>
      <c r="D8" s="20" t="s">
        <v>56</v>
      </c>
      <c r="E8" s="21">
        <v>46</v>
      </c>
      <c r="F8" s="22">
        <f t="shared" si="1"/>
        <v>2116</v>
      </c>
      <c r="G8" s="17"/>
      <c r="H8" s="18"/>
      <c r="I8" s="19">
        <f t="shared" si="2"/>
        <v>0</v>
      </c>
      <c r="J8" s="20"/>
      <c r="K8" s="21"/>
      <c r="L8" s="22">
        <f t="shared" si="3"/>
        <v>0</v>
      </c>
      <c r="M8" s="17"/>
      <c r="N8" s="18"/>
      <c r="O8" s="19">
        <f t="shared" si="4"/>
        <v>0</v>
      </c>
      <c r="P8" s="23"/>
      <c r="Q8" s="21"/>
      <c r="R8" s="22">
        <f t="shared" si="5"/>
        <v>0</v>
      </c>
      <c r="S8" s="17"/>
      <c r="T8" s="18"/>
      <c r="U8" s="19">
        <f t="shared" si="6"/>
        <v>0</v>
      </c>
      <c r="V8" s="23"/>
      <c r="W8" s="21"/>
      <c r="X8" s="22">
        <f t="shared" si="7"/>
        <v>0</v>
      </c>
      <c r="Y8" s="17"/>
      <c r="Z8" s="18"/>
      <c r="AA8" s="19">
        <f t="shared" si="8"/>
        <v>0</v>
      </c>
      <c r="AB8" s="23"/>
      <c r="AC8" s="21"/>
      <c r="AD8" s="22">
        <f t="shared" si="9"/>
        <v>0</v>
      </c>
      <c r="AE8" s="17"/>
      <c r="AF8" s="18"/>
      <c r="AG8" s="19">
        <f t="shared" si="10"/>
        <v>0</v>
      </c>
      <c r="AH8" s="20" t="s">
        <v>56</v>
      </c>
      <c r="AI8" s="21">
        <v>49.5</v>
      </c>
      <c r="AJ8" s="22">
        <f t="shared" si="11"/>
        <v>2450.25</v>
      </c>
      <c r="AK8" s="17" t="s">
        <v>56</v>
      </c>
      <c r="AL8" s="18">
        <v>48.5</v>
      </c>
      <c r="AM8" s="19">
        <f t="shared" si="12"/>
        <v>2352.25</v>
      </c>
      <c r="AN8" s="23"/>
      <c r="AO8" s="21"/>
      <c r="AP8" s="22">
        <f t="shared" si="13"/>
        <v>0</v>
      </c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4"/>
      <c r="BG8" s="25"/>
      <c r="BH8" s="25"/>
    </row>
    <row r="9" spans="1:60" ht="13.5" customHeight="1" x14ac:dyDescent="0.15">
      <c r="A9" s="17"/>
      <c r="B9" s="18"/>
      <c r="C9" s="19">
        <f t="shared" si="0"/>
        <v>0</v>
      </c>
      <c r="D9" s="20" t="s">
        <v>56</v>
      </c>
      <c r="E9" s="21">
        <v>70</v>
      </c>
      <c r="F9" s="22">
        <f t="shared" si="1"/>
        <v>4900</v>
      </c>
      <c r="G9" s="17"/>
      <c r="H9" s="18"/>
      <c r="I9" s="19">
        <f t="shared" si="2"/>
        <v>0</v>
      </c>
      <c r="J9" s="23"/>
      <c r="K9" s="21"/>
      <c r="L9" s="22">
        <f t="shared" si="3"/>
        <v>0</v>
      </c>
      <c r="M9" s="17"/>
      <c r="N9" s="18"/>
      <c r="O9" s="19">
        <f t="shared" si="4"/>
        <v>0</v>
      </c>
      <c r="P9" s="23"/>
      <c r="Q9" s="21"/>
      <c r="R9" s="22">
        <f t="shared" si="5"/>
        <v>0</v>
      </c>
      <c r="S9" s="17"/>
      <c r="T9" s="18"/>
      <c r="U9" s="19">
        <f t="shared" si="6"/>
        <v>0</v>
      </c>
      <c r="V9" s="23"/>
      <c r="W9" s="21"/>
      <c r="X9" s="22">
        <f t="shared" si="7"/>
        <v>0</v>
      </c>
      <c r="Y9" s="17"/>
      <c r="Z9" s="18"/>
      <c r="AA9" s="19">
        <f t="shared" si="8"/>
        <v>0</v>
      </c>
      <c r="AB9" s="23"/>
      <c r="AC9" s="21"/>
      <c r="AD9" s="22">
        <f t="shared" si="9"/>
        <v>0</v>
      </c>
      <c r="AE9" s="17"/>
      <c r="AF9" s="18"/>
      <c r="AG9" s="19">
        <f t="shared" si="10"/>
        <v>0</v>
      </c>
      <c r="AH9" s="20" t="s">
        <v>55</v>
      </c>
      <c r="AI9" s="21">
        <v>27.5</v>
      </c>
      <c r="AJ9" s="22">
        <f t="shared" si="11"/>
        <v>756.25</v>
      </c>
      <c r="AK9" s="17"/>
      <c r="AL9" s="18"/>
      <c r="AM9" s="19">
        <f t="shared" si="12"/>
        <v>0</v>
      </c>
      <c r="AN9" s="23"/>
      <c r="AO9" s="21"/>
      <c r="AP9" s="22">
        <f t="shared" si="13"/>
        <v>0</v>
      </c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4"/>
      <c r="BG9" s="25"/>
      <c r="BH9" s="25"/>
    </row>
    <row r="10" spans="1:60" ht="13.5" customHeight="1" x14ac:dyDescent="0.15">
      <c r="A10" s="17"/>
      <c r="B10" s="18"/>
      <c r="C10" s="19">
        <f t="shared" si="0"/>
        <v>0</v>
      </c>
      <c r="D10" s="23"/>
      <c r="E10" s="21"/>
      <c r="F10" s="22">
        <f t="shared" si="1"/>
        <v>0</v>
      </c>
      <c r="G10" s="17"/>
      <c r="H10" s="18"/>
      <c r="I10" s="19">
        <f t="shared" si="2"/>
        <v>0</v>
      </c>
      <c r="J10" s="23"/>
      <c r="K10" s="21"/>
      <c r="L10" s="22">
        <f t="shared" si="3"/>
        <v>0</v>
      </c>
      <c r="M10" s="17"/>
      <c r="N10" s="18"/>
      <c r="O10" s="19">
        <f t="shared" si="4"/>
        <v>0</v>
      </c>
      <c r="P10" s="23"/>
      <c r="Q10" s="21"/>
      <c r="R10" s="22">
        <f t="shared" si="5"/>
        <v>0</v>
      </c>
      <c r="S10" s="17"/>
      <c r="T10" s="18"/>
      <c r="U10" s="19">
        <f t="shared" si="6"/>
        <v>0</v>
      </c>
      <c r="V10" s="23"/>
      <c r="W10" s="21"/>
      <c r="X10" s="22">
        <f t="shared" si="7"/>
        <v>0</v>
      </c>
      <c r="Y10" s="17"/>
      <c r="Z10" s="18"/>
      <c r="AA10" s="19">
        <f t="shared" si="8"/>
        <v>0</v>
      </c>
      <c r="AB10" s="23"/>
      <c r="AC10" s="21"/>
      <c r="AD10" s="22">
        <f t="shared" si="9"/>
        <v>0</v>
      </c>
      <c r="AE10" s="17"/>
      <c r="AF10" s="18"/>
      <c r="AG10" s="19">
        <f t="shared" si="10"/>
        <v>0</v>
      </c>
      <c r="AH10" s="23"/>
      <c r="AI10" s="21"/>
      <c r="AJ10" s="22">
        <f t="shared" si="11"/>
        <v>0</v>
      </c>
      <c r="AK10" s="17"/>
      <c r="AL10" s="18"/>
      <c r="AM10" s="19">
        <f t="shared" si="12"/>
        <v>0</v>
      </c>
      <c r="AN10" s="23"/>
      <c r="AO10" s="21"/>
      <c r="AP10" s="22">
        <f t="shared" si="13"/>
        <v>0</v>
      </c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4"/>
      <c r="BG10" s="25"/>
      <c r="BH10" s="25"/>
    </row>
    <row r="11" spans="1:60" ht="13.5" customHeight="1" x14ac:dyDescent="0.15">
      <c r="A11" s="17"/>
      <c r="B11" s="18"/>
      <c r="C11" s="19">
        <f t="shared" si="0"/>
        <v>0</v>
      </c>
      <c r="D11" s="23"/>
      <c r="E11" s="21"/>
      <c r="F11" s="22">
        <f t="shared" si="1"/>
        <v>0</v>
      </c>
      <c r="G11" s="17"/>
      <c r="H11" s="18"/>
      <c r="I11" s="19">
        <f t="shared" si="2"/>
        <v>0</v>
      </c>
      <c r="J11" s="23"/>
      <c r="K11" s="21"/>
      <c r="L11" s="22">
        <f t="shared" si="3"/>
        <v>0</v>
      </c>
      <c r="M11" s="17"/>
      <c r="N11" s="18"/>
      <c r="O11" s="19">
        <f t="shared" si="4"/>
        <v>0</v>
      </c>
      <c r="P11" s="23"/>
      <c r="Q11" s="21"/>
      <c r="R11" s="22">
        <f t="shared" si="5"/>
        <v>0</v>
      </c>
      <c r="S11" s="17"/>
      <c r="T11" s="18"/>
      <c r="U11" s="19">
        <f t="shared" si="6"/>
        <v>0</v>
      </c>
      <c r="V11" s="23"/>
      <c r="W11" s="21"/>
      <c r="X11" s="22">
        <f t="shared" si="7"/>
        <v>0</v>
      </c>
      <c r="Y11" s="17"/>
      <c r="Z11" s="18"/>
      <c r="AA11" s="19">
        <f t="shared" si="8"/>
        <v>0</v>
      </c>
      <c r="AB11" s="23"/>
      <c r="AC11" s="21"/>
      <c r="AD11" s="22">
        <f t="shared" si="9"/>
        <v>0</v>
      </c>
      <c r="AE11" s="17"/>
      <c r="AF11" s="18"/>
      <c r="AG11" s="19">
        <f t="shared" si="10"/>
        <v>0</v>
      </c>
      <c r="AH11" s="23"/>
      <c r="AI11" s="21"/>
      <c r="AJ11" s="22">
        <f t="shared" si="11"/>
        <v>0</v>
      </c>
      <c r="AK11" s="17"/>
      <c r="AL11" s="18"/>
      <c r="AM11" s="19">
        <f t="shared" si="12"/>
        <v>0</v>
      </c>
      <c r="AN11" s="23"/>
      <c r="AO11" s="21"/>
      <c r="AP11" s="22">
        <f t="shared" si="13"/>
        <v>0</v>
      </c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</row>
    <row r="12" spans="1:60" ht="13.5" customHeight="1" x14ac:dyDescent="0.15">
      <c r="A12" s="17"/>
      <c r="B12" s="18"/>
      <c r="C12" s="19">
        <f t="shared" si="0"/>
        <v>0</v>
      </c>
      <c r="D12" s="23"/>
      <c r="E12" s="21"/>
      <c r="F12" s="22">
        <f t="shared" si="1"/>
        <v>0</v>
      </c>
      <c r="G12" s="17"/>
      <c r="H12" s="18"/>
      <c r="I12" s="19">
        <f t="shared" si="2"/>
        <v>0</v>
      </c>
      <c r="J12" s="23"/>
      <c r="K12" s="21"/>
      <c r="L12" s="22">
        <f t="shared" si="3"/>
        <v>0</v>
      </c>
      <c r="M12" s="17"/>
      <c r="N12" s="18"/>
      <c r="O12" s="19">
        <f t="shared" si="4"/>
        <v>0</v>
      </c>
      <c r="P12" s="23"/>
      <c r="Q12" s="21"/>
      <c r="R12" s="22">
        <f t="shared" si="5"/>
        <v>0</v>
      </c>
      <c r="S12" s="17"/>
      <c r="T12" s="18"/>
      <c r="U12" s="19">
        <f t="shared" si="6"/>
        <v>0</v>
      </c>
      <c r="V12" s="23"/>
      <c r="W12" s="21"/>
      <c r="X12" s="22">
        <f t="shared" si="7"/>
        <v>0</v>
      </c>
      <c r="Y12" s="17"/>
      <c r="Z12" s="18"/>
      <c r="AA12" s="19">
        <f t="shared" si="8"/>
        <v>0</v>
      </c>
      <c r="AB12" s="23"/>
      <c r="AC12" s="21"/>
      <c r="AD12" s="22">
        <f t="shared" si="9"/>
        <v>0</v>
      </c>
      <c r="AE12" s="17"/>
      <c r="AF12" s="18"/>
      <c r="AG12" s="19">
        <f t="shared" si="10"/>
        <v>0</v>
      </c>
      <c r="AH12" s="23"/>
      <c r="AI12" s="21"/>
      <c r="AJ12" s="22">
        <f t="shared" si="11"/>
        <v>0</v>
      </c>
      <c r="AK12" s="17"/>
      <c r="AL12" s="18"/>
      <c r="AM12" s="19">
        <f t="shared" si="12"/>
        <v>0</v>
      </c>
      <c r="AN12" s="23"/>
      <c r="AO12" s="21"/>
      <c r="AP12" s="22">
        <f t="shared" si="13"/>
        <v>0</v>
      </c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</row>
    <row r="13" spans="1:60" ht="13.5" customHeight="1" x14ac:dyDescent="0.15">
      <c r="A13" s="26"/>
      <c r="B13" s="18"/>
      <c r="C13" s="19">
        <f t="shared" si="0"/>
        <v>0</v>
      </c>
      <c r="D13" s="23"/>
      <c r="E13" s="21"/>
      <c r="F13" s="22">
        <f t="shared" si="1"/>
        <v>0</v>
      </c>
      <c r="G13" s="26"/>
      <c r="H13" s="18"/>
      <c r="I13" s="19">
        <f t="shared" si="2"/>
        <v>0</v>
      </c>
      <c r="J13" s="23"/>
      <c r="K13" s="21"/>
      <c r="L13" s="22">
        <f t="shared" si="3"/>
        <v>0</v>
      </c>
      <c r="M13" s="26"/>
      <c r="N13" s="18"/>
      <c r="O13" s="19">
        <f t="shared" si="4"/>
        <v>0</v>
      </c>
      <c r="P13" s="23"/>
      <c r="Q13" s="21"/>
      <c r="R13" s="22">
        <f t="shared" si="5"/>
        <v>0</v>
      </c>
      <c r="S13" s="26"/>
      <c r="T13" s="18"/>
      <c r="U13" s="19">
        <f t="shared" si="6"/>
        <v>0</v>
      </c>
      <c r="V13" s="23"/>
      <c r="W13" s="21"/>
      <c r="X13" s="22">
        <f t="shared" si="7"/>
        <v>0</v>
      </c>
      <c r="Y13" s="26"/>
      <c r="Z13" s="18"/>
      <c r="AA13" s="19">
        <f t="shared" si="8"/>
        <v>0</v>
      </c>
      <c r="AB13" s="23"/>
      <c r="AC13" s="21"/>
      <c r="AD13" s="22">
        <f t="shared" si="9"/>
        <v>0</v>
      </c>
      <c r="AE13" s="26"/>
      <c r="AF13" s="18"/>
      <c r="AG13" s="19">
        <f t="shared" si="10"/>
        <v>0</v>
      </c>
      <c r="AH13" s="23"/>
      <c r="AI13" s="21"/>
      <c r="AJ13" s="22">
        <f t="shared" si="11"/>
        <v>0</v>
      </c>
      <c r="AK13" s="26"/>
      <c r="AL13" s="18"/>
      <c r="AM13" s="19">
        <f t="shared" si="12"/>
        <v>0</v>
      </c>
      <c r="AN13" s="23"/>
      <c r="AO13" s="21"/>
      <c r="AP13" s="22">
        <f t="shared" si="13"/>
        <v>0</v>
      </c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</row>
    <row r="14" spans="1:60" ht="13.5" customHeight="1" x14ac:dyDescent="0.15">
      <c r="A14" s="26"/>
      <c r="B14" s="18"/>
      <c r="C14" s="19">
        <f t="shared" si="0"/>
        <v>0</v>
      </c>
      <c r="D14" s="23"/>
      <c r="E14" s="21"/>
      <c r="F14" s="22">
        <f t="shared" si="1"/>
        <v>0</v>
      </c>
      <c r="G14" s="26"/>
      <c r="H14" s="18"/>
      <c r="I14" s="19">
        <f t="shared" si="2"/>
        <v>0</v>
      </c>
      <c r="J14" s="23"/>
      <c r="K14" s="21"/>
      <c r="L14" s="22">
        <f t="shared" si="3"/>
        <v>0</v>
      </c>
      <c r="M14" s="26"/>
      <c r="N14" s="18"/>
      <c r="O14" s="19">
        <f t="shared" si="4"/>
        <v>0</v>
      </c>
      <c r="P14" s="23"/>
      <c r="Q14" s="21"/>
      <c r="R14" s="22">
        <f t="shared" si="5"/>
        <v>0</v>
      </c>
      <c r="S14" s="26"/>
      <c r="T14" s="18"/>
      <c r="U14" s="19">
        <f t="shared" si="6"/>
        <v>0</v>
      </c>
      <c r="V14" s="23"/>
      <c r="W14" s="21"/>
      <c r="X14" s="22">
        <f t="shared" si="7"/>
        <v>0</v>
      </c>
      <c r="Y14" s="26"/>
      <c r="Z14" s="18"/>
      <c r="AA14" s="19">
        <f t="shared" si="8"/>
        <v>0</v>
      </c>
      <c r="AB14" s="23"/>
      <c r="AC14" s="21"/>
      <c r="AD14" s="22">
        <f t="shared" si="9"/>
        <v>0</v>
      </c>
      <c r="AE14" s="26"/>
      <c r="AF14" s="18"/>
      <c r="AG14" s="19">
        <f t="shared" si="10"/>
        <v>0</v>
      </c>
      <c r="AH14" s="23"/>
      <c r="AI14" s="21"/>
      <c r="AJ14" s="22">
        <f t="shared" si="11"/>
        <v>0</v>
      </c>
      <c r="AK14" s="26"/>
      <c r="AL14" s="18"/>
      <c r="AM14" s="19">
        <f t="shared" si="12"/>
        <v>0</v>
      </c>
      <c r="AN14" s="23"/>
      <c r="AO14" s="21"/>
      <c r="AP14" s="22">
        <f t="shared" si="13"/>
        <v>0</v>
      </c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</row>
    <row r="15" spans="1:60" ht="13.5" customHeight="1" x14ac:dyDescent="0.15">
      <c r="A15" s="26"/>
      <c r="B15" s="18"/>
      <c r="C15" s="19">
        <f t="shared" si="0"/>
        <v>0</v>
      </c>
      <c r="D15" s="23"/>
      <c r="E15" s="21"/>
      <c r="F15" s="22">
        <f t="shared" si="1"/>
        <v>0</v>
      </c>
      <c r="G15" s="26"/>
      <c r="H15" s="18"/>
      <c r="I15" s="19">
        <f t="shared" si="2"/>
        <v>0</v>
      </c>
      <c r="J15" s="23"/>
      <c r="K15" s="21"/>
      <c r="L15" s="22">
        <f t="shared" si="3"/>
        <v>0</v>
      </c>
      <c r="M15" s="26"/>
      <c r="N15" s="18"/>
      <c r="O15" s="19">
        <f t="shared" si="4"/>
        <v>0</v>
      </c>
      <c r="P15" s="23"/>
      <c r="Q15" s="21"/>
      <c r="R15" s="22">
        <f t="shared" si="5"/>
        <v>0</v>
      </c>
      <c r="S15" s="26"/>
      <c r="T15" s="18"/>
      <c r="U15" s="19">
        <f t="shared" si="6"/>
        <v>0</v>
      </c>
      <c r="V15" s="23"/>
      <c r="W15" s="21"/>
      <c r="X15" s="22">
        <f t="shared" si="7"/>
        <v>0</v>
      </c>
      <c r="Y15" s="26"/>
      <c r="Z15" s="18"/>
      <c r="AA15" s="19">
        <f t="shared" si="8"/>
        <v>0</v>
      </c>
      <c r="AB15" s="23"/>
      <c r="AC15" s="21"/>
      <c r="AD15" s="22">
        <f t="shared" si="9"/>
        <v>0</v>
      </c>
      <c r="AE15" s="26"/>
      <c r="AF15" s="18"/>
      <c r="AG15" s="19">
        <f t="shared" si="10"/>
        <v>0</v>
      </c>
      <c r="AH15" s="23"/>
      <c r="AI15" s="21"/>
      <c r="AJ15" s="22">
        <f t="shared" si="11"/>
        <v>0</v>
      </c>
      <c r="AK15" s="26"/>
      <c r="AL15" s="18"/>
      <c r="AM15" s="19">
        <f t="shared" si="12"/>
        <v>0</v>
      </c>
      <c r="AN15" s="23"/>
      <c r="AO15" s="21"/>
      <c r="AP15" s="22">
        <f t="shared" si="13"/>
        <v>0</v>
      </c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</row>
    <row r="16" spans="1:60" ht="13.5" customHeight="1" x14ac:dyDescent="0.15">
      <c r="A16" s="26"/>
      <c r="B16" s="18"/>
      <c r="C16" s="19">
        <f t="shared" si="0"/>
        <v>0</v>
      </c>
      <c r="D16" s="23"/>
      <c r="E16" s="21"/>
      <c r="F16" s="22">
        <f t="shared" si="1"/>
        <v>0</v>
      </c>
      <c r="G16" s="26"/>
      <c r="H16" s="18"/>
      <c r="I16" s="19">
        <f t="shared" si="2"/>
        <v>0</v>
      </c>
      <c r="J16" s="23"/>
      <c r="K16" s="21"/>
      <c r="L16" s="22">
        <f t="shared" si="3"/>
        <v>0</v>
      </c>
      <c r="M16" s="26"/>
      <c r="N16" s="18"/>
      <c r="O16" s="19">
        <f t="shared" si="4"/>
        <v>0</v>
      </c>
      <c r="P16" s="23"/>
      <c r="Q16" s="21"/>
      <c r="R16" s="22">
        <f t="shared" si="5"/>
        <v>0</v>
      </c>
      <c r="S16" s="26"/>
      <c r="T16" s="18"/>
      <c r="U16" s="19">
        <f t="shared" si="6"/>
        <v>0</v>
      </c>
      <c r="V16" s="23"/>
      <c r="W16" s="21"/>
      <c r="X16" s="22">
        <f t="shared" si="7"/>
        <v>0</v>
      </c>
      <c r="Y16" s="26"/>
      <c r="Z16" s="18"/>
      <c r="AA16" s="19">
        <f t="shared" si="8"/>
        <v>0</v>
      </c>
      <c r="AB16" s="23"/>
      <c r="AC16" s="21"/>
      <c r="AD16" s="22">
        <f t="shared" si="9"/>
        <v>0</v>
      </c>
      <c r="AE16" s="26"/>
      <c r="AF16" s="18"/>
      <c r="AG16" s="19">
        <f t="shared" si="10"/>
        <v>0</v>
      </c>
      <c r="AH16" s="23"/>
      <c r="AI16" s="21"/>
      <c r="AJ16" s="22">
        <f t="shared" si="11"/>
        <v>0</v>
      </c>
      <c r="AK16" s="26"/>
      <c r="AL16" s="18"/>
      <c r="AM16" s="19">
        <f t="shared" si="12"/>
        <v>0</v>
      </c>
      <c r="AN16" s="23"/>
      <c r="AO16" s="21"/>
      <c r="AP16" s="22">
        <f t="shared" si="13"/>
        <v>0</v>
      </c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</row>
    <row r="17" spans="1:60" ht="13.5" customHeight="1" x14ac:dyDescent="0.15">
      <c r="A17" s="27"/>
      <c r="B17" s="28"/>
      <c r="C17" s="29">
        <f t="shared" si="0"/>
        <v>0</v>
      </c>
      <c r="D17" s="30"/>
      <c r="E17" s="31"/>
      <c r="F17" s="32">
        <f t="shared" si="1"/>
        <v>0</v>
      </c>
      <c r="G17" s="27"/>
      <c r="H17" s="28"/>
      <c r="I17" s="29">
        <f t="shared" si="2"/>
        <v>0</v>
      </c>
      <c r="J17" s="30"/>
      <c r="K17" s="31"/>
      <c r="L17" s="32">
        <f t="shared" si="3"/>
        <v>0</v>
      </c>
      <c r="M17" s="27"/>
      <c r="N17" s="28"/>
      <c r="O17" s="29">
        <f t="shared" si="4"/>
        <v>0</v>
      </c>
      <c r="P17" s="30"/>
      <c r="Q17" s="31"/>
      <c r="R17" s="32">
        <f t="shared" si="5"/>
        <v>0</v>
      </c>
      <c r="S17" s="27"/>
      <c r="T17" s="28"/>
      <c r="U17" s="29">
        <f t="shared" si="6"/>
        <v>0</v>
      </c>
      <c r="V17" s="30"/>
      <c r="W17" s="31"/>
      <c r="X17" s="32">
        <f t="shared" si="7"/>
        <v>0</v>
      </c>
      <c r="Y17" s="27"/>
      <c r="Z17" s="28"/>
      <c r="AA17" s="29">
        <f t="shared" si="8"/>
        <v>0</v>
      </c>
      <c r="AB17" s="30"/>
      <c r="AC17" s="31"/>
      <c r="AD17" s="32">
        <f t="shared" si="9"/>
        <v>0</v>
      </c>
      <c r="AE17" s="27"/>
      <c r="AF17" s="28"/>
      <c r="AG17" s="29">
        <f t="shared" si="10"/>
        <v>0</v>
      </c>
      <c r="AH17" s="30"/>
      <c r="AI17" s="31"/>
      <c r="AJ17" s="32">
        <f t="shared" si="11"/>
        <v>0</v>
      </c>
      <c r="AK17" s="27"/>
      <c r="AL17" s="28"/>
      <c r="AM17" s="29">
        <f t="shared" si="12"/>
        <v>0</v>
      </c>
      <c r="AN17" s="30"/>
      <c r="AO17" s="31"/>
      <c r="AP17" s="32">
        <f t="shared" si="13"/>
        <v>0</v>
      </c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</row>
    <row r="18" spans="1:60" ht="13.5" customHeight="1" x14ac:dyDescent="0.15">
      <c r="A18" s="33"/>
      <c r="B18" s="33"/>
      <c r="C18" s="34">
        <f>SUM(C3:C17)</f>
        <v>0</v>
      </c>
      <c r="D18" s="35"/>
      <c r="E18" s="35"/>
      <c r="F18" s="34">
        <f>SUM(F3:F17)</f>
        <v>19385.75</v>
      </c>
      <c r="G18" s="33"/>
      <c r="H18" s="33"/>
      <c r="I18" s="34">
        <f>SUM(I3:I17)</f>
        <v>7355</v>
      </c>
      <c r="J18" s="35"/>
      <c r="K18" s="35"/>
      <c r="L18" s="34">
        <f>SUM(L3:L17)</f>
        <v>8306.75</v>
      </c>
      <c r="M18" s="33"/>
      <c r="N18" s="33"/>
      <c r="O18" s="34">
        <f>SUM(O3:O17)</f>
        <v>2916</v>
      </c>
      <c r="P18" s="35"/>
      <c r="Q18" s="35"/>
      <c r="R18" s="34">
        <f>SUM(R3:R17)</f>
        <v>5801.25</v>
      </c>
      <c r="S18" s="33"/>
      <c r="T18" s="33"/>
      <c r="U18" s="34">
        <f>SUM(U3:U17)</f>
        <v>9327.25</v>
      </c>
      <c r="V18" s="35"/>
      <c r="W18" s="35"/>
      <c r="X18" s="34">
        <f>SUM(X3:X17)</f>
        <v>5620.25</v>
      </c>
      <c r="Y18" s="33"/>
      <c r="Z18" s="33"/>
      <c r="AA18" s="34">
        <f>SUM(AA3:AA17)</f>
        <v>6441</v>
      </c>
      <c r="AB18" s="35"/>
      <c r="AC18" s="35"/>
      <c r="AD18" s="34">
        <f>SUM(AD3:AD17)</f>
        <v>8998</v>
      </c>
      <c r="AE18" s="33"/>
      <c r="AF18" s="33"/>
      <c r="AG18" s="34">
        <f>SUM(AG3:AG17)</f>
        <v>5547.25</v>
      </c>
      <c r="AH18" s="35"/>
      <c r="AI18" s="35"/>
      <c r="AJ18" s="34">
        <f>SUM(AJ3:AJ17)</f>
        <v>16348.75</v>
      </c>
      <c r="AK18" s="33"/>
      <c r="AL18" s="33"/>
      <c r="AM18" s="34">
        <f>SUM(AM3:AM17)</f>
        <v>14508.5</v>
      </c>
      <c r="AN18" s="35"/>
      <c r="AO18" s="35"/>
      <c r="AP18" s="34">
        <f>SUM(AP3:AP17)</f>
        <v>6972.5</v>
      </c>
      <c r="AQ18" s="24"/>
      <c r="AR18" s="24"/>
      <c r="AS18" s="36"/>
      <c r="AT18" s="24"/>
      <c r="AU18" s="24"/>
      <c r="AV18" s="36"/>
      <c r="AW18" s="24"/>
      <c r="AX18" s="24"/>
      <c r="AY18" s="36"/>
      <c r="AZ18" s="24"/>
      <c r="BA18" s="24"/>
      <c r="BB18" s="36"/>
      <c r="BC18" s="24"/>
      <c r="BD18" s="24"/>
      <c r="BE18" s="36"/>
      <c r="BF18" s="24"/>
      <c r="BG18" s="24"/>
      <c r="BH18" s="36"/>
    </row>
    <row r="21" spans="1:60" ht="12.75" customHeight="1" x14ac:dyDescent="0.15">
      <c r="A21" s="37" t="s">
        <v>47</v>
      </c>
      <c r="B21" s="77" t="s">
        <v>49</v>
      </c>
      <c r="C21" s="77"/>
      <c r="D21" s="78" t="s">
        <v>50</v>
      </c>
      <c r="E21" s="78"/>
      <c r="F21" s="78"/>
      <c r="G21" s="79" t="s">
        <v>51</v>
      </c>
      <c r="H21" s="79"/>
      <c r="I21" s="79"/>
      <c r="J21" s="79" t="s">
        <v>52</v>
      </c>
      <c r="K21" s="79"/>
      <c r="L21" s="79"/>
      <c r="M21" s="80" t="s">
        <v>53</v>
      </c>
      <c r="N21" s="80"/>
      <c r="O21" s="80"/>
      <c r="P21" s="80" t="s">
        <v>54</v>
      </c>
      <c r="Q21" s="80"/>
      <c r="R21" s="80"/>
    </row>
    <row r="22" spans="1:60" ht="12.75" customHeight="1" x14ac:dyDescent="0.15">
      <c r="A22" s="38" t="s">
        <v>55</v>
      </c>
      <c r="B22" s="85">
        <v>1</v>
      </c>
      <c r="C22" s="85"/>
      <c r="D22" s="86">
        <f>SUM(B22,E3,H3:H7,N8:N12,T4:T6,W3,Z3:Z4,AF3:AF7,AI3:AI7,AL4,AL6,AL8,AL10,AL12,AO3:AO7)</f>
        <v>1075.5</v>
      </c>
      <c r="E22" s="86"/>
      <c r="F22" s="86"/>
      <c r="G22" s="87">
        <f t="shared" ref="G22:G23" si="14">D22/B22</f>
        <v>1075.5</v>
      </c>
      <c r="H22" s="87"/>
      <c r="I22" s="87"/>
      <c r="J22" s="88">
        <f>SUM(F3,I3:I7,O8:O12,U4:U6,X3,AA3:AA4,AG3:AG7,AJ3:AJ7,AM4,AM6,AM8,AM10,AM12,AP3:AP7)</f>
        <v>51879.75</v>
      </c>
      <c r="K22" s="88"/>
      <c r="L22" s="88"/>
      <c r="M22" s="89">
        <f t="shared" ref="M22:M23" si="15">J22/B22</f>
        <v>51879.75</v>
      </c>
      <c r="N22" s="89"/>
      <c r="O22" s="89"/>
      <c r="P22" s="81">
        <f>SUM(J22,J23)</f>
        <v>77622.25</v>
      </c>
      <c r="Q22" s="81"/>
      <c r="R22" s="81"/>
    </row>
    <row r="23" spans="1:60" ht="13.5" customHeight="1" x14ac:dyDescent="0.15">
      <c r="A23" s="39" t="s">
        <v>56</v>
      </c>
      <c r="B23" s="82">
        <v>1</v>
      </c>
      <c r="C23" s="82"/>
      <c r="D23" s="83">
        <f>SUM(K3,N3:N7,T3,AC3,AI8,AL3,AL5,AL7,AL9,AL11)</f>
        <v>441</v>
      </c>
      <c r="E23" s="83"/>
      <c r="F23" s="83"/>
      <c r="G23" s="84">
        <f t="shared" si="14"/>
        <v>441</v>
      </c>
      <c r="H23" s="84"/>
      <c r="I23" s="84"/>
      <c r="J23" s="81">
        <f>SUM(L3,O3:O7,U3,AD3,AJ8,AM3,AM5,AM7,AM9,AM11)</f>
        <v>25742.5</v>
      </c>
      <c r="K23" s="81"/>
      <c r="L23" s="81"/>
      <c r="M23" s="81">
        <f t="shared" si="15"/>
        <v>25742.5</v>
      </c>
      <c r="N23" s="81"/>
      <c r="O23" s="81"/>
      <c r="P23" s="81"/>
      <c r="Q23" s="81"/>
      <c r="R23" s="81"/>
    </row>
  </sheetData>
  <sheetProtection selectLockedCells="1" selectUnlockedCells="1"/>
  <mergeCells count="37">
    <mergeCell ref="P22:R23"/>
    <mergeCell ref="B23:C23"/>
    <mergeCell ref="D23:F23"/>
    <mergeCell ref="G23:I23"/>
    <mergeCell ref="J23:L23"/>
    <mergeCell ref="M23:O23"/>
    <mergeCell ref="B22:C22"/>
    <mergeCell ref="D22:F22"/>
    <mergeCell ref="G22:I22"/>
    <mergeCell ref="J22:L22"/>
    <mergeCell ref="M22:O22"/>
    <mergeCell ref="BC1:BE1"/>
    <mergeCell ref="BF1:BH1"/>
    <mergeCell ref="B21:C21"/>
    <mergeCell ref="D21:F21"/>
    <mergeCell ref="G21:I21"/>
    <mergeCell ref="J21:L21"/>
    <mergeCell ref="M21:O21"/>
    <mergeCell ref="P21:R21"/>
    <mergeCell ref="AK1:AM1"/>
    <mergeCell ref="AN1:AP1"/>
    <mergeCell ref="AQ1:AS1"/>
    <mergeCell ref="AT1:AV1"/>
    <mergeCell ref="AW1:AY1"/>
    <mergeCell ref="AZ1:BB1"/>
    <mergeCell ref="S1:U1"/>
    <mergeCell ref="V1:X1"/>
    <mergeCell ref="Y1:AA1"/>
    <mergeCell ref="AB1:AD1"/>
    <mergeCell ref="AE1:AG1"/>
    <mergeCell ref="AH1:AJ1"/>
    <mergeCell ref="A1:C1"/>
    <mergeCell ref="D1:F1"/>
    <mergeCell ref="G1:I1"/>
    <mergeCell ref="J1:L1"/>
    <mergeCell ref="M1:O1"/>
    <mergeCell ref="P1:R1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Roman,Обычный"&amp;12&amp;A</oddHeader>
    <oddFooter>&amp;C&amp;"Times New Roman,Обычный"&amp;12Страница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31126-C117-5A4E-AC3A-8B18A3766A95}">
  <dimension ref="A1"/>
  <sheetViews>
    <sheetView tabSelected="1" zoomScaleNormal="60" zoomScaleSheetLayoutView="100" workbookViewId="0"/>
  </sheetViews>
  <sheetFormatPr defaultRowHeight="12.7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Результаты</vt:lpstr>
      <vt:lpstr>1-й тур</vt:lpstr>
      <vt:lpstr>2-й тур</vt:lpstr>
      <vt:lpstr>3-тур</vt:lpstr>
      <vt:lpstr>Лист1</vt:lpstr>
      <vt:lpstr>Результаты!Excel_BuiltIn__FilterDatabase</vt:lpstr>
      <vt:lpstr>Результаты!Excel_BuiltIn_Print_Area</vt:lpstr>
      <vt:lpstr>Результаты!Область_печати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Onza.by</cp:lastModifiedBy>
  <dcterms:created xsi:type="dcterms:W3CDTF">2020-09-24T10:59:18Z</dcterms:created>
  <dcterms:modified xsi:type="dcterms:W3CDTF">2020-09-27T11:17:59Z</dcterms:modified>
</cp:coreProperties>
</file>