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:\13-й Чемпионат 2021\2-й ЭТАП 2021 Селява\"/>
    </mc:Choice>
  </mc:AlternateContent>
  <xr:revisionPtr revIDLastSave="0" documentId="8_{CE5676AA-6142-9242-9555-3C9A12CE3F4D}" xr6:coauthVersionLast="47" xr6:coauthVersionMax="47" xr10:uidLastSave="{00000000-0000-0000-0000-000000000000}"/>
  <bookViews>
    <workbookView xWindow="0" yWindow="0" windowWidth="20490" windowHeight="8940" tabRatio="500" xr2:uid="{00000000-000D-0000-FFFF-FFFF00000000}"/>
  </bookViews>
  <sheets>
    <sheet name="Результаты" sheetId="1" r:id="rId1"/>
    <sheet name="1-й тур" sheetId="2" r:id="rId2"/>
    <sheet name="2-й тур" sheetId="3" r:id="rId3"/>
    <sheet name="3-тур" sheetId="4" r:id="rId4"/>
  </sheets>
  <definedNames>
    <definedName name="_xlnm._FilterDatabase" localSheetId="0" hidden="1">Результаты!$A$6:$N$49</definedName>
    <definedName name="_xlnm.Print_Area" localSheetId="0">Результаты!$A$1:$N$70</definedName>
  </definedNames>
  <calcPr calcId="191028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57" i="4" l="1"/>
  <c r="R57" i="4"/>
  <c r="O57" i="4"/>
  <c r="L57" i="4"/>
  <c r="I57" i="4"/>
  <c r="F57" i="4"/>
  <c r="C57" i="4"/>
  <c r="U56" i="4"/>
  <c r="R56" i="4"/>
  <c r="O56" i="4"/>
  <c r="L56" i="4"/>
  <c r="I56" i="4"/>
  <c r="F56" i="4"/>
  <c r="C56" i="4"/>
  <c r="U55" i="4"/>
  <c r="R55" i="4"/>
  <c r="O55" i="4"/>
  <c r="L55" i="4"/>
  <c r="I55" i="4"/>
  <c r="F55" i="4"/>
  <c r="C55" i="4"/>
  <c r="U54" i="4"/>
  <c r="R54" i="4"/>
  <c r="O54" i="4"/>
  <c r="L54" i="4"/>
  <c r="I54" i="4"/>
  <c r="F54" i="4"/>
  <c r="C54" i="4"/>
  <c r="U53" i="4"/>
  <c r="R53" i="4"/>
  <c r="O53" i="4"/>
  <c r="L53" i="4"/>
  <c r="I53" i="4"/>
  <c r="F53" i="4"/>
  <c r="C53" i="4"/>
  <c r="U52" i="4"/>
  <c r="R52" i="4"/>
  <c r="O52" i="4"/>
  <c r="L52" i="4"/>
  <c r="I52" i="4"/>
  <c r="F52" i="4"/>
  <c r="C52" i="4"/>
  <c r="U51" i="4"/>
  <c r="R51" i="4"/>
  <c r="O51" i="4"/>
  <c r="L51" i="4"/>
  <c r="I51" i="4"/>
  <c r="F51" i="4"/>
  <c r="C51" i="4"/>
  <c r="U50" i="4"/>
  <c r="R50" i="4"/>
  <c r="O50" i="4"/>
  <c r="L50" i="4"/>
  <c r="I50" i="4"/>
  <c r="F50" i="4"/>
  <c r="C50" i="4"/>
  <c r="U49" i="4"/>
  <c r="R49" i="4"/>
  <c r="O49" i="4"/>
  <c r="L49" i="4"/>
  <c r="I49" i="4"/>
  <c r="F49" i="4"/>
  <c r="C49" i="4"/>
  <c r="U48" i="4"/>
  <c r="R48" i="4"/>
  <c r="O48" i="4"/>
  <c r="L48" i="4"/>
  <c r="I48" i="4"/>
  <c r="F48" i="4"/>
  <c r="C48" i="4"/>
  <c r="U47" i="4"/>
  <c r="R47" i="4"/>
  <c r="O47" i="4"/>
  <c r="L47" i="4"/>
  <c r="I47" i="4"/>
  <c r="F47" i="4"/>
  <c r="C47" i="4"/>
  <c r="U46" i="4"/>
  <c r="R46" i="4"/>
  <c r="O46" i="4"/>
  <c r="L46" i="4"/>
  <c r="I46" i="4"/>
  <c r="F46" i="4"/>
  <c r="C46" i="4"/>
  <c r="U45" i="4"/>
  <c r="R45" i="4"/>
  <c r="O45" i="4"/>
  <c r="L45" i="4"/>
  <c r="I45" i="4"/>
  <c r="F45" i="4"/>
  <c r="C45" i="4"/>
  <c r="U44" i="4"/>
  <c r="R44" i="4"/>
  <c r="O44" i="4"/>
  <c r="L44" i="4"/>
  <c r="I44" i="4"/>
  <c r="F44" i="4"/>
  <c r="C44" i="4"/>
  <c r="U43" i="4"/>
  <c r="R43" i="4"/>
  <c r="O43" i="4"/>
  <c r="L43" i="4"/>
  <c r="I43" i="4"/>
  <c r="F43" i="4"/>
  <c r="C43" i="4"/>
  <c r="C58" i="4"/>
  <c r="U37" i="4"/>
  <c r="R37" i="4"/>
  <c r="O37" i="4"/>
  <c r="L37" i="4"/>
  <c r="I37" i="4"/>
  <c r="F37" i="4"/>
  <c r="C37" i="4"/>
  <c r="U36" i="4"/>
  <c r="R36" i="4"/>
  <c r="O36" i="4"/>
  <c r="L36" i="4"/>
  <c r="I36" i="4"/>
  <c r="F36" i="4"/>
  <c r="C36" i="4"/>
  <c r="U35" i="4"/>
  <c r="R35" i="4"/>
  <c r="O35" i="4"/>
  <c r="L35" i="4"/>
  <c r="I35" i="4"/>
  <c r="F35" i="4"/>
  <c r="C35" i="4"/>
  <c r="U34" i="4"/>
  <c r="R34" i="4"/>
  <c r="O34" i="4"/>
  <c r="L34" i="4"/>
  <c r="I34" i="4"/>
  <c r="F34" i="4"/>
  <c r="C34" i="4"/>
  <c r="U33" i="4"/>
  <c r="R33" i="4"/>
  <c r="O33" i="4"/>
  <c r="L33" i="4"/>
  <c r="I33" i="4"/>
  <c r="F33" i="4"/>
  <c r="C33" i="4"/>
  <c r="U32" i="4"/>
  <c r="R32" i="4"/>
  <c r="O32" i="4"/>
  <c r="L32" i="4"/>
  <c r="I32" i="4"/>
  <c r="F32" i="4"/>
  <c r="C32" i="4"/>
  <c r="U31" i="4"/>
  <c r="R31" i="4"/>
  <c r="O31" i="4"/>
  <c r="L31" i="4"/>
  <c r="I31" i="4"/>
  <c r="F31" i="4"/>
  <c r="C31" i="4"/>
  <c r="U30" i="4"/>
  <c r="R30" i="4"/>
  <c r="O30" i="4"/>
  <c r="L30" i="4"/>
  <c r="I30" i="4"/>
  <c r="F30" i="4"/>
  <c r="C30" i="4"/>
  <c r="U29" i="4"/>
  <c r="R29" i="4"/>
  <c r="O29" i="4"/>
  <c r="L29" i="4"/>
  <c r="I29" i="4"/>
  <c r="F29" i="4"/>
  <c r="C29" i="4"/>
  <c r="U28" i="4"/>
  <c r="R28" i="4"/>
  <c r="O28" i="4"/>
  <c r="L28" i="4"/>
  <c r="I28" i="4"/>
  <c r="F28" i="4"/>
  <c r="C28" i="4"/>
  <c r="U27" i="4"/>
  <c r="R27" i="4"/>
  <c r="O27" i="4"/>
  <c r="L27" i="4"/>
  <c r="I27" i="4"/>
  <c r="F27" i="4"/>
  <c r="C27" i="4"/>
  <c r="U26" i="4"/>
  <c r="R26" i="4"/>
  <c r="O26" i="4"/>
  <c r="L26" i="4"/>
  <c r="I26" i="4"/>
  <c r="F26" i="4"/>
  <c r="C26" i="4"/>
  <c r="U25" i="4"/>
  <c r="R25" i="4"/>
  <c r="O25" i="4"/>
  <c r="L25" i="4"/>
  <c r="I25" i="4"/>
  <c r="F25" i="4"/>
  <c r="C25" i="4"/>
  <c r="U24" i="4"/>
  <c r="R24" i="4"/>
  <c r="R23" i="4"/>
  <c r="R38" i="4"/>
  <c r="J65" i="1"/>
  <c r="O24" i="4"/>
  <c r="L24" i="4"/>
  <c r="I24" i="4"/>
  <c r="F24" i="4"/>
  <c r="F23" i="4"/>
  <c r="F38" i="4"/>
  <c r="J53" i="1"/>
  <c r="C24" i="4"/>
  <c r="U23" i="4"/>
  <c r="O23" i="4"/>
  <c r="O38" i="4"/>
  <c r="J62" i="1"/>
  <c r="L23" i="4"/>
  <c r="I23" i="4"/>
  <c r="C23" i="4"/>
  <c r="C38" i="4"/>
  <c r="J50" i="1"/>
  <c r="U17" i="4"/>
  <c r="R17" i="4"/>
  <c r="O17" i="4"/>
  <c r="L17" i="4"/>
  <c r="I17" i="4"/>
  <c r="F17" i="4"/>
  <c r="C17" i="4"/>
  <c r="U16" i="4"/>
  <c r="R16" i="4"/>
  <c r="O16" i="4"/>
  <c r="L16" i="4"/>
  <c r="I16" i="4"/>
  <c r="F16" i="4"/>
  <c r="C16" i="4"/>
  <c r="U15" i="4"/>
  <c r="R15" i="4"/>
  <c r="O15" i="4"/>
  <c r="L15" i="4"/>
  <c r="I15" i="4"/>
  <c r="F15" i="4"/>
  <c r="C15" i="4"/>
  <c r="U14" i="4"/>
  <c r="R14" i="4"/>
  <c r="O14" i="4"/>
  <c r="L14" i="4"/>
  <c r="I14" i="4"/>
  <c r="F14" i="4"/>
  <c r="C14" i="4"/>
  <c r="U13" i="4"/>
  <c r="R13" i="4"/>
  <c r="O13" i="4"/>
  <c r="L13" i="4"/>
  <c r="I13" i="4"/>
  <c r="F13" i="4"/>
  <c r="C13" i="4"/>
  <c r="U12" i="4"/>
  <c r="R12" i="4"/>
  <c r="O12" i="4"/>
  <c r="L12" i="4"/>
  <c r="I12" i="4"/>
  <c r="F12" i="4"/>
  <c r="C12" i="4"/>
  <c r="U11" i="4"/>
  <c r="R11" i="4"/>
  <c r="O11" i="4"/>
  <c r="L11" i="4"/>
  <c r="I11" i="4"/>
  <c r="F11" i="4"/>
  <c r="C11" i="4"/>
  <c r="U10" i="4"/>
  <c r="R10" i="4"/>
  <c r="O10" i="4"/>
  <c r="L10" i="4"/>
  <c r="I10" i="4"/>
  <c r="F10" i="4"/>
  <c r="C10" i="4"/>
  <c r="U9" i="4"/>
  <c r="R9" i="4"/>
  <c r="O9" i="4"/>
  <c r="L9" i="4"/>
  <c r="I9" i="4"/>
  <c r="F9" i="4"/>
  <c r="C9" i="4"/>
  <c r="U8" i="4"/>
  <c r="R8" i="4"/>
  <c r="O8" i="4"/>
  <c r="L8" i="4"/>
  <c r="I8" i="4"/>
  <c r="F8" i="4"/>
  <c r="C8" i="4"/>
  <c r="U7" i="4"/>
  <c r="R7" i="4"/>
  <c r="O7" i="4"/>
  <c r="L7" i="4"/>
  <c r="I7" i="4"/>
  <c r="F7" i="4"/>
  <c r="C7" i="4"/>
  <c r="U6" i="4"/>
  <c r="R6" i="4"/>
  <c r="O6" i="4"/>
  <c r="L6" i="4"/>
  <c r="I6" i="4"/>
  <c r="F6" i="4"/>
  <c r="C6" i="4"/>
  <c r="U5" i="4"/>
  <c r="R5" i="4"/>
  <c r="O5" i="4"/>
  <c r="L5" i="4"/>
  <c r="I5" i="4"/>
  <c r="F5" i="4"/>
  <c r="C5" i="4"/>
  <c r="U4" i="4"/>
  <c r="R4" i="4"/>
  <c r="O4" i="4"/>
  <c r="L4" i="4"/>
  <c r="I4" i="4"/>
  <c r="F4" i="4"/>
  <c r="C4" i="4"/>
  <c r="U3" i="4"/>
  <c r="R3" i="4"/>
  <c r="O3" i="4"/>
  <c r="L3" i="4"/>
  <c r="I3" i="4"/>
  <c r="F3" i="4"/>
  <c r="C3" i="4"/>
  <c r="C18" i="4"/>
  <c r="J47" i="1"/>
  <c r="S1" i="4"/>
  <c r="M1" i="4"/>
  <c r="J1" i="4"/>
  <c r="U57" i="3"/>
  <c r="R57" i="3"/>
  <c r="O57" i="3"/>
  <c r="L57" i="3"/>
  <c r="I57" i="3"/>
  <c r="F57" i="3"/>
  <c r="C57" i="3"/>
  <c r="U56" i="3"/>
  <c r="R56" i="3"/>
  <c r="O56" i="3"/>
  <c r="L56" i="3"/>
  <c r="I56" i="3"/>
  <c r="F56" i="3"/>
  <c r="C56" i="3"/>
  <c r="U55" i="3"/>
  <c r="R55" i="3"/>
  <c r="O55" i="3"/>
  <c r="L55" i="3"/>
  <c r="I55" i="3"/>
  <c r="F55" i="3"/>
  <c r="C55" i="3"/>
  <c r="U54" i="3"/>
  <c r="R54" i="3"/>
  <c r="O54" i="3"/>
  <c r="L54" i="3"/>
  <c r="I54" i="3"/>
  <c r="F54" i="3"/>
  <c r="C54" i="3"/>
  <c r="U53" i="3"/>
  <c r="R53" i="3"/>
  <c r="O53" i="3"/>
  <c r="L53" i="3"/>
  <c r="I53" i="3"/>
  <c r="F53" i="3"/>
  <c r="C53" i="3"/>
  <c r="U52" i="3"/>
  <c r="R52" i="3"/>
  <c r="O52" i="3"/>
  <c r="L52" i="3"/>
  <c r="I52" i="3"/>
  <c r="F52" i="3"/>
  <c r="C52" i="3"/>
  <c r="U51" i="3"/>
  <c r="R51" i="3"/>
  <c r="O51" i="3"/>
  <c r="L51" i="3"/>
  <c r="I51" i="3"/>
  <c r="F51" i="3"/>
  <c r="C51" i="3"/>
  <c r="U50" i="3"/>
  <c r="R50" i="3"/>
  <c r="O50" i="3"/>
  <c r="L50" i="3"/>
  <c r="I50" i="3"/>
  <c r="F50" i="3"/>
  <c r="C50" i="3"/>
  <c r="U49" i="3"/>
  <c r="R49" i="3"/>
  <c r="O49" i="3"/>
  <c r="L49" i="3"/>
  <c r="I49" i="3"/>
  <c r="F49" i="3"/>
  <c r="C49" i="3"/>
  <c r="U48" i="3"/>
  <c r="R48" i="3"/>
  <c r="O48" i="3"/>
  <c r="L48" i="3"/>
  <c r="I48" i="3"/>
  <c r="F48" i="3"/>
  <c r="C48" i="3"/>
  <c r="U47" i="3"/>
  <c r="R47" i="3"/>
  <c r="O47" i="3"/>
  <c r="L47" i="3"/>
  <c r="I47" i="3"/>
  <c r="F47" i="3"/>
  <c r="C47" i="3"/>
  <c r="U46" i="3"/>
  <c r="R46" i="3"/>
  <c r="O46" i="3"/>
  <c r="L46" i="3"/>
  <c r="I46" i="3"/>
  <c r="F46" i="3"/>
  <c r="C46" i="3"/>
  <c r="U45" i="3"/>
  <c r="R45" i="3"/>
  <c r="O45" i="3"/>
  <c r="L45" i="3"/>
  <c r="I45" i="3"/>
  <c r="F45" i="3"/>
  <c r="C45" i="3"/>
  <c r="U44" i="3"/>
  <c r="R44" i="3"/>
  <c r="O44" i="3"/>
  <c r="L44" i="3"/>
  <c r="I44" i="3"/>
  <c r="F44" i="3"/>
  <c r="C44" i="3"/>
  <c r="C43" i="3"/>
  <c r="C58" i="3"/>
  <c r="G41" i="1"/>
  <c r="U43" i="3"/>
  <c r="R43" i="3"/>
  <c r="R58" i="3"/>
  <c r="G8" i="1"/>
  <c r="O43" i="3"/>
  <c r="L43" i="3"/>
  <c r="L58" i="3"/>
  <c r="I43" i="3"/>
  <c r="I58" i="3"/>
  <c r="G32" i="1"/>
  <c r="F43" i="3"/>
  <c r="F58" i="3"/>
  <c r="G35" i="1"/>
  <c r="U37" i="3"/>
  <c r="R37" i="3"/>
  <c r="O37" i="3"/>
  <c r="L37" i="3"/>
  <c r="I37" i="3"/>
  <c r="F37" i="3"/>
  <c r="C37" i="3"/>
  <c r="U36" i="3"/>
  <c r="R36" i="3"/>
  <c r="O36" i="3"/>
  <c r="L36" i="3"/>
  <c r="I36" i="3"/>
  <c r="F36" i="3"/>
  <c r="C36" i="3"/>
  <c r="U35" i="3"/>
  <c r="R35" i="3"/>
  <c r="O35" i="3"/>
  <c r="L35" i="3"/>
  <c r="I35" i="3"/>
  <c r="F35" i="3"/>
  <c r="C35" i="3"/>
  <c r="U34" i="3"/>
  <c r="R34" i="3"/>
  <c r="O34" i="3"/>
  <c r="L34" i="3"/>
  <c r="I34" i="3"/>
  <c r="F34" i="3"/>
  <c r="C34" i="3"/>
  <c r="U33" i="3"/>
  <c r="R33" i="3"/>
  <c r="O33" i="3"/>
  <c r="L33" i="3"/>
  <c r="I33" i="3"/>
  <c r="F33" i="3"/>
  <c r="C33" i="3"/>
  <c r="U32" i="3"/>
  <c r="R32" i="3"/>
  <c r="O32" i="3"/>
  <c r="L32" i="3"/>
  <c r="I32" i="3"/>
  <c r="F32" i="3"/>
  <c r="C32" i="3"/>
  <c r="U31" i="3"/>
  <c r="R31" i="3"/>
  <c r="O31" i="3"/>
  <c r="L31" i="3"/>
  <c r="I31" i="3"/>
  <c r="F31" i="3"/>
  <c r="C31" i="3"/>
  <c r="U30" i="3"/>
  <c r="R30" i="3"/>
  <c r="O30" i="3"/>
  <c r="L30" i="3"/>
  <c r="I30" i="3"/>
  <c r="F30" i="3"/>
  <c r="C30" i="3"/>
  <c r="U29" i="3"/>
  <c r="R29" i="3"/>
  <c r="O29" i="3"/>
  <c r="L29" i="3"/>
  <c r="I29" i="3"/>
  <c r="F29" i="3"/>
  <c r="C29" i="3"/>
  <c r="U28" i="3"/>
  <c r="R28" i="3"/>
  <c r="O28" i="3"/>
  <c r="L28" i="3"/>
  <c r="I28" i="3"/>
  <c r="F28" i="3"/>
  <c r="C28" i="3"/>
  <c r="U27" i="3"/>
  <c r="R27" i="3"/>
  <c r="O27" i="3"/>
  <c r="L27" i="3"/>
  <c r="I27" i="3"/>
  <c r="F27" i="3"/>
  <c r="C27" i="3"/>
  <c r="U26" i="3"/>
  <c r="R26" i="3"/>
  <c r="O26" i="3"/>
  <c r="L26" i="3"/>
  <c r="I26" i="3"/>
  <c r="F26" i="3"/>
  <c r="C26" i="3"/>
  <c r="U25" i="3"/>
  <c r="R25" i="3"/>
  <c r="O25" i="3"/>
  <c r="L25" i="3"/>
  <c r="I25" i="3"/>
  <c r="F25" i="3"/>
  <c r="C25" i="3"/>
  <c r="U24" i="3"/>
  <c r="R24" i="3"/>
  <c r="O24" i="3"/>
  <c r="L24" i="3"/>
  <c r="I24" i="3"/>
  <c r="F24" i="3"/>
  <c r="C24" i="3"/>
  <c r="U23" i="3"/>
  <c r="R23" i="3"/>
  <c r="O23" i="3"/>
  <c r="L23" i="3"/>
  <c r="I23" i="3"/>
  <c r="F23" i="3"/>
  <c r="C23" i="3"/>
  <c r="U17" i="3"/>
  <c r="R17" i="3"/>
  <c r="O17" i="3"/>
  <c r="L17" i="3"/>
  <c r="I17" i="3"/>
  <c r="F17" i="3"/>
  <c r="C17" i="3"/>
  <c r="U16" i="3"/>
  <c r="R16" i="3"/>
  <c r="O16" i="3"/>
  <c r="L16" i="3"/>
  <c r="I16" i="3"/>
  <c r="F16" i="3"/>
  <c r="C16" i="3"/>
  <c r="U15" i="3"/>
  <c r="R15" i="3"/>
  <c r="O15" i="3"/>
  <c r="L15" i="3"/>
  <c r="I15" i="3"/>
  <c r="F15" i="3"/>
  <c r="C15" i="3"/>
  <c r="U14" i="3"/>
  <c r="R14" i="3"/>
  <c r="O14" i="3"/>
  <c r="L14" i="3"/>
  <c r="I14" i="3"/>
  <c r="F14" i="3"/>
  <c r="C14" i="3"/>
  <c r="U13" i="3"/>
  <c r="R13" i="3"/>
  <c r="O13" i="3"/>
  <c r="L13" i="3"/>
  <c r="I13" i="3"/>
  <c r="F13" i="3"/>
  <c r="C13" i="3"/>
  <c r="U12" i="3"/>
  <c r="R12" i="3"/>
  <c r="O12" i="3"/>
  <c r="L12" i="3"/>
  <c r="I12" i="3"/>
  <c r="F12" i="3"/>
  <c r="C12" i="3"/>
  <c r="U11" i="3"/>
  <c r="R11" i="3"/>
  <c r="O11" i="3"/>
  <c r="L11" i="3"/>
  <c r="I11" i="3"/>
  <c r="F11" i="3"/>
  <c r="C11" i="3"/>
  <c r="U10" i="3"/>
  <c r="R10" i="3"/>
  <c r="O10" i="3"/>
  <c r="L10" i="3"/>
  <c r="I10" i="3"/>
  <c r="F10" i="3"/>
  <c r="C10" i="3"/>
  <c r="U9" i="3"/>
  <c r="R9" i="3"/>
  <c r="O9" i="3"/>
  <c r="L9" i="3"/>
  <c r="I9" i="3"/>
  <c r="F9" i="3"/>
  <c r="C9" i="3"/>
  <c r="U8" i="3"/>
  <c r="R8" i="3"/>
  <c r="O8" i="3"/>
  <c r="L8" i="3"/>
  <c r="I8" i="3"/>
  <c r="F8" i="3"/>
  <c r="C8" i="3"/>
  <c r="U7" i="3"/>
  <c r="R7" i="3"/>
  <c r="O7" i="3"/>
  <c r="L7" i="3"/>
  <c r="I7" i="3"/>
  <c r="F7" i="3"/>
  <c r="C7" i="3"/>
  <c r="U6" i="3"/>
  <c r="R6" i="3"/>
  <c r="O6" i="3"/>
  <c r="L6" i="3"/>
  <c r="I6" i="3"/>
  <c r="F6" i="3"/>
  <c r="C6" i="3"/>
  <c r="U5" i="3"/>
  <c r="R5" i="3"/>
  <c r="O5" i="3"/>
  <c r="L5" i="3"/>
  <c r="I5" i="3"/>
  <c r="F5" i="3"/>
  <c r="C5" i="3"/>
  <c r="U4" i="3"/>
  <c r="R4" i="3"/>
  <c r="O4" i="3"/>
  <c r="L4" i="3"/>
  <c r="I4" i="3"/>
  <c r="F4" i="3"/>
  <c r="C4" i="3"/>
  <c r="U3" i="3"/>
  <c r="R3" i="3"/>
  <c r="R18" i="3"/>
  <c r="G38" i="1"/>
  <c r="O3" i="3"/>
  <c r="L3" i="3"/>
  <c r="L18" i="3"/>
  <c r="G26" i="1"/>
  <c r="I3" i="3"/>
  <c r="F3" i="3"/>
  <c r="C3" i="3"/>
  <c r="S1" i="3"/>
  <c r="M1" i="3"/>
  <c r="J1" i="3"/>
  <c r="U57" i="2"/>
  <c r="R57" i="2"/>
  <c r="O57" i="2"/>
  <c r="L57" i="2"/>
  <c r="I57" i="2"/>
  <c r="F57" i="2"/>
  <c r="C57" i="2"/>
  <c r="U56" i="2"/>
  <c r="R56" i="2"/>
  <c r="O56" i="2"/>
  <c r="L56" i="2"/>
  <c r="I56" i="2"/>
  <c r="F56" i="2"/>
  <c r="C56" i="2"/>
  <c r="U55" i="2"/>
  <c r="R55" i="2"/>
  <c r="O55" i="2"/>
  <c r="L55" i="2"/>
  <c r="I55" i="2"/>
  <c r="F55" i="2"/>
  <c r="C55" i="2"/>
  <c r="U54" i="2"/>
  <c r="R54" i="2"/>
  <c r="O54" i="2"/>
  <c r="L54" i="2"/>
  <c r="I54" i="2"/>
  <c r="F54" i="2"/>
  <c r="C54" i="2"/>
  <c r="U53" i="2"/>
  <c r="R53" i="2"/>
  <c r="O53" i="2"/>
  <c r="L53" i="2"/>
  <c r="I53" i="2"/>
  <c r="F53" i="2"/>
  <c r="C53" i="2"/>
  <c r="U52" i="2"/>
  <c r="R52" i="2"/>
  <c r="O52" i="2"/>
  <c r="L52" i="2"/>
  <c r="I52" i="2"/>
  <c r="F52" i="2"/>
  <c r="C52" i="2"/>
  <c r="U51" i="2"/>
  <c r="R51" i="2"/>
  <c r="O51" i="2"/>
  <c r="L51" i="2"/>
  <c r="I51" i="2"/>
  <c r="F51" i="2"/>
  <c r="C51" i="2"/>
  <c r="U50" i="2"/>
  <c r="R50" i="2"/>
  <c r="O50" i="2"/>
  <c r="L50" i="2"/>
  <c r="I50" i="2"/>
  <c r="F50" i="2"/>
  <c r="C50" i="2"/>
  <c r="U49" i="2"/>
  <c r="R49" i="2"/>
  <c r="O49" i="2"/>
  <c r="L49" i="2"/>
  <c r="I49" i="2"/>
  <c r="F49" i="2"/>
  <c r="C49" i="2"/>
  <c r="U48" i="2"/>
  <c r="R48" i="2"/>
  <c r="O48" i="2"/>
  <c r="L48" i="2"/>
  <c r="I48" i="2"/>
  <c r="F48" i="2"/>
  <c r="C48" i="2"/>
  <c r="U47" i="2"/>
  <c r="R47" i="2"/>
  <c r="O47" i="2"/>
  <c r="L47" i="2"/>
  <c r="I47" i="2"/>
  <c r="F47" i="2"/>
  <c r="C47" i="2"/>
  <c r="U46" i="2"/>
  <c r="R46" i="2"/>
  <c r="O46" i="2"/>
  <c r="L46" i="2"/>
  <c r="I46" i="2"/>
  <c r="F46" i="2"/>
  <c r="C46" i="2"/>
  <c r="U45" i="2"/>
  <c r="R45" i="2"/>
  <c r="O45" i="2"/>
  <c r="L45" i="2"/>
  <c r="I45" i="2"/>
  <c r="F45" i="2"/>
  <c r="C45" i="2"/>
  <c r="U44" i="2"/>
  <c r="R44" i="2"/>
  <c r="O44" i="2"/>
  <c r="L44" i="2"/>
  <c r="L43" i="2"/>
  <c r="L58" i="2"/>
  <c r="D23" i="1"/>
  <c r="I44" i="2"/>
  <c r="F44" i="2"/>
  <c r="C44" i="2"/>
  <c r="U43" i="2"/>
  <c r="U58" i="2"/>
  <c r="D29" i="1"/>
  <c r="R43" i="2"/>
  <c r="R58" i="2"/>
  <c r="D8" i="1"/>
  <c r="O43" i="2"/>
  <c r="I43" i="2"/>
  <c r="I58" i="2"/>
  <c r="F43" i="2"/>
  <c r="C43" i="2"/>
  <c r="C58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U37" i="2"/>
  <c r="R37" i="2"/>
  <c r="O37" i="2"/>
  <c r="L37" i="2"/>
  <c r="I37" i="2"/>
  <c r="C37" i="2"/>
  <c r="U36" i="2"/>
  <c r="R36" i="2"/>
  <c r="O36" i="2"/>
  <c r="L36" i="2"/>
  <c r="I36" i="2"/>
  <c r="C36" i="2"/>
  <c r="U35" i="2"/>
  <c r="R35" i="2"/>
  <c r="O35" i="2"/>
  <c r="L35" i="2"/>
  <c r="I35" i="2"/>
  <c r="C35" i="2"/>
  <c r="U34" i="2"/>
  <c r="R34" i="2"/>
  <c r="O34" i="2"/>
  <c r="L34" i="2"/>
  <c r="I34" i="2"/>
  <c r="C34" i="2"/>
  <c r="U33" i="2"/>
  <c r="R33" i="2"/>
  <c r="O33" i="2"/>
  <c r="L33" i="2"/>
  <c r="I33" i="2"/>
  <c r="C33" i="2"/>
  <c r="U32" i="2"/>
  <c r="R32" i="2"/>
  <c r="O32" i="2"/>
  <c r="L32" i="2"/>
  <c r="I32" i="2"/>
  <c r="C32" i="2"/>
  <c r="U31" i="2"/>
  <c r="R31" i="2"/>
  <c r="O31" i="2"/>
  <c r="L31" i="2"/>
  <c r="I31" i="2"/>
  <c r="C31" i="2"/>
  <c r="U30" i="2"/>
  <c r="R30" i="2"/>
  <c r="O30" i="2"/>
  <c r="L30" i="2"/>
  <c r="I30" i="2"/>
  <c r="C30" i="2"/>
  <c r="U29" i="2"/>
  <c r="R29" i="2"/>
  <c r="O29" i="2"/>
  <c r="L29" i="2"/>
  <c r="I29" i="2"/>
  <c r="C29" i="2"/>
  <c r="U28" i="2"/>
  <c r="R28" i="2"/>
  <c r="O28" i="2"/>
  <c r="L28" i="2"/>
  <c r="I28" i="2"/>
  <c r="C28" i="2"/>
  <c r="U27" i="2"/>
  <c r="R27" i="2"/>
  <c r="O27" i="2"/>
  <c r="L27" i="2"/>
  <c r="I27" i="2"/>
  <c r="C27" i="2"/>
  <c r="U26" i="2"/>
  <c r="R26" i="2"/>
  <c r="O26" i="2"/>
  <c r="L26" i="2"/>
  <c r="I26" i="2"/>
  <c r="C26" i="2"/>
  <c r="U25" i="2"/>
  <c r="R25" i="2"/>
  <c r="O25" i="2"/>
  <c r="L25" i="2"/>
  <c r="I25" i="2"/>
  <c r="C25" i="2"/>
  <c r="U24" i="2"/>
  <c r="R24" i="2"/>
  <c r="O24" i="2"/>
  <c r="L24" i="2"/>
  <c r="I24" i="2"/>
  <c r="C24" i="2"/>
  <c r="U23" i="2"/>
  <c r="U38" i="2"/>
  <c r="D68" i="1"/>
  <c r="R23" i="2"/>
  <c r="O23" i="2"/>
  <c r="L23" i="2"/>
  <c r="I23" i="2"/>
  <c r="I38" i="2"/>
  <c r="D56" i="1"/>
  <c r="C23" i="2"/>
  <c r="C38" i="2"/>
  <c r="D50" i="1"/>
  <c r="U17" i="2"/>
  <c r="R17" i="2"/>
  <c r="O17" i="2"/>
  <c r="L17" i="2"/>
  <c r="I17" i="2"/>
  <c r="F17" i="2"/>
  <c r="C17" i="2"/>
  <c r="U16" i="2"/>
  <c r="R16" i="2"/>
  <c r="O16" i="2"/>
  <c r="L16" i="2"/>
  <c r="I16" i="2"/>
  <c r="F16" i="2"/>
  <c r="C16" i="2"/>
  <c r="U15" i="2"/>
  <c r="R15" i="2"/>
  <c r="O15" i="2"/>
  <c r="L15" i="2"/>
  <c r="I15" i="2"/>
  <c r="F15" i="2"/>
  <c r="C15" i="2"/>
  <c r="U14" i="2"/>
  <c r="R14" i="2"/>
  <c r="O14" i="2"/>
  <c r="L14" i="2"/>
  <c r="I14" i="2"/>
  <c r="F14" i="2"/>
  <c r="C14" i="2"/>
  <c r="U13" i="2"/>
  <c r="R13" i="2"/>
  <c r="O13" i="2"/>
  <c r="L13" i="2"/>
  <c r="I13" i="2"/>
  <c r="F13" i="2"/>
  <c r="C13" i="2"/>
  <c r="U12" i="2"/>
  <c r="R12" i="2"/>
  <c r="O12" i="2"/>
  <c r="L12" i="2"/>
  <c r="I12" i="2"/>
  <c r="F12" i="2"/>
  <c r="C12" i="2"/>
  <c r="U11" i="2"/>
  <c r="R11" i="2"/>
  <c r="O11" i="2"/>
  <c r="L11" i="2"/>
  <c r="I11" i="2"/>
  <c r="F11" i="2"/>
  <c r="C11" i="2"/>
  <c r="U10" i="2"/>
  <c r="R10" i="2"/>
  <c r="O10" i="2"/>
  <c r="L10" i="2"/>
  <c r="I10" i="2"/>
  <c r="F10" i="2"/>
  <c r="C10" i="2"/>
  <c r="U9" i="2"/>
  <c r="R9" i="2"/>
  <c r="O9" i="2"/>
  <c r="L9" i="2"/>
  <c r="I9" i="2"/>
  <c r="F9" i="2"/>
  <c r="C9" i="2"/>
  <c r="U8" i="2"/>
  <c r="R8" i="2"/>
  <c r="O8" i="2"/>
  <c r="L8" i="2"/>
  <c r="I8" i="2"/>
  <c r="F8" i="2"/>
  <c r="C8" i="2"/>
  <c r="U7" i="2"/>
  <c r="R7" i="2"/>
  <c r="O7" i="2"/>
  <c r="L7" i="2"/>
  <c r="I7" i="2"/>
  <c r="F7" i="2"/>
  <c r="C7" i="2"/>
  <c r="U6" i="2"/>
  <c r="R6" i="2"/>
  <c r="O6" i="2"/>
  <c r="L6" i="2"/>
  <c r="I6" i="2"/>
  <c r="F6" i="2"/>
  <c r="C6" i="2"/>
  <c r="U5" i="2"/>
  <c r="R5" i="2"/>
  <c r="O5" i="2"/>
  <c r="L5" i="2"/>
  <c r="I5" i="2"/>
  <c r="F5" i="2"/>
  <c r="C5" i="2"/>
  <c r="U4" i="2"/>
  <c r="R4" i="2"/>
  <c r="O4" i="2"/>
  <c r="L4" i="2"/>
  <c r="I4" i="2"/>
  <c r="F4" i="2"/>
  <c r="C4" i="2"/>
  <c r="U3" i="2"/>
  <c r="R3" i="2"/>
  <c r="R18" i="2"/>
  <c r="D38" i="1"/>
  <c r="O3" i="2"/>
  <c r="L3" i="2"/>
  <c r="I3" i="2"/>
  <c r="F3" i="2"/>
  <c r="F18" i="2"/>
  <c r="D44" i="1"/>
  <c r="C3" i="2"/>
  <c r="D53" i="1"/>
  <c r="J41" i="1"/>
  <c r="D41" i="1"/>
  <c r="D32" i="1"/>
  <c r="G23" i="1"/>
  <c r="I58" i="4"/>
  <c r="J32" i="1"/>
  <c r="L38" i="4"/>
  <c r="J59" i="1"/>
  <c r="U38" i="4"/>
  <c r="J68" i="1"/>
  <c r="U38" i="3"/>
  <c r="G68" i="1"/>
  <c r="L68" i="1"/>
  <c r="L18" i="4"/>
  <c r="J26" i="1"/>
  <c r="I38" i="4"/>
  <c r="J56" i="1"/>
  <c r="U18" i="4"/>
  <c r="J14" i="1"/>
  <c r="I18" i="4"/>
  <c r="J20" i="1"/>
  <c r="L58" i="4"/>
  <c r="J23" i="1"/>
  <c r="F58" i="4"/>
  <c r="J35" i="1"/>
  <c r="R18" i="4"/>
  <c r="J38" i="1"/>
  <c r="O18" i="4"/>
  <c r="J11" i="1"/>
  <c r="U58" i="4"/>
  <c r="J29" i="1"/>
  <c r="R58" i="4"/>
  <c r="J8" i="1"/>
  <c r="O58" i="4"/>
  <c r="J17" i="1"/>
  <c r="U58" i="3"/>
  <c r="G29" i="1"/>
  <c r="O38" i="3"/>
  <c r="G62" i="1"/>
  <c r="I38" i="3"/>
  <c r="G56" i="1"/>
  <c r="F38" i="3"/>
  <c r="G53" i="1"/>
  <c r="C38" i="3"/>
  <c r="G50" i="1"/>
  <c r="O18" i="3"/>
  <c r="G11" i="1"/>
  <c r="C18" i="3"/>
  <c r="G47" i="1"/>
  <c r="R38" i="3"/>
  <c r="G65" i="1"/>
  <c r="R38" i="2"/>
  <c r="D65" i="1"/>
  <c r="L65" i="1"/>
  <c r="O58" i="3"/>
  <c r="G17" i="1"/>
  <c r="F18" i="3"/>
  <c r="G44" i="1"/>
  <c r="U18" i="3"/>
  <c r="G14" i="1"/>
  <c r="I18" i="3"/>
  <c r="G20" i="1"/>
  <c r="L38" i="3"/>
  <c r="G59" i="1"/>
  <c r="L32" i="1"/>
  <c r="L8" i="1"/>
  <c r="F58" i="2"/>
  <c r="D35" i="1"/>
  <c r="U18" i="2"/>
  <c r="D14" i="1"/>
  <c r="O38" i="2"/>
  <c r="D62" i="1"/>
  <c r="L62" i="1"/>
  <c r="L18" i="2"/>
  <c r="D26" i="1"/>
  <c r="O18" i="2"/>
  <c r="D11" i="1"/>
  <c r="O58" i="2"/>
  <c r="D17" i="1"/>
  <c r="L38" i="2"/>
  <c r="D59" i="1"/>
  <c r="I18" i="2"/>
  <c r="D20" i="1"/>
  <c r="C18" i="2"/>
  <c r="D47" i="1"/>
  <c r="F18" i="4"/>
  <c r="J44" i="1"/>
  <c r="L26" i="1"/>
  <c r="L41" i="1"/>
  <c r="L29" i="1"/>
  <c r="L53" i="1"/>
  <c r="L50" i="1"/>
  <c r="L56" i="1"/>
  <c r="L11" i="1"/>
  <c r="L44" i="1"/>
  <c r="K53" i="1"/>
  <c r="K68" i="1"/>
  <c r="K32" i="1"/>
  <c r="K65" i="1"/>
  <c r="K56" i="1"/>
  <c r="L14" i="1"/>
  <c r="K26" i="1"/>
  <c r="K23" i="1"/>
  <c r="L23" i="1"/>
  <c r="K8" i="1"/>
  <c r="K35" i="1"/>
  <c r="L35" i="1"/>
  <c r="K29" i="1"/>
  <c r="K14" i="1"/>
  <c r="K38" i="1"/>
  <c r="L38" i="1"/>
  <c r="K17" i="1"/>
  <c r="K62" i="1"/>
  <c r="K11" i="1"/>
  <c r="K59" i="1"/>
  <c r="L17" i="1"/>
  <c r="H62" i="1"/>
  <c r="H47" i="1"/>
  <c r="H41" i="1"/>
  <c r="L20" i="1"/>
  <c r="H50" i="1"/>
  <c r="H56" i="1"/>
  <c r="H11" i="1"/>
  <c r="H17" i="1"/>
  <c r="H59" i="1"/>
  <c r="H68" i="1"/>
  <c r="H20" i="1"/>
  <c r="L59" i="1"/>
  <c r="H14" i="1"/>
  <c r="H8" i="1"/>
  <c r="H29" i="1"/>
  <c r="H23" i="1"/>
  <c r="H44" i="1"/>
  <c r="H35" i="1"/>
  <c r="H65" i="1"/>
  <c r="H38" i="1"/>
  <c r="H26" i="1"/>
  <c r="H53" i="1"/>
  <c r="E8" i="1"/>
  <c r="E29" i="1"/>
  <c r="E62" i="1"/>
  <c r="E23" i="1"/>
  <c r="M23" i="1"/>
  <c r="E41" i="1"/>
  <c r="E35" i="1"/>
  <c r="E59" i="1"/>
  <c r="E26" i="1"/>
  <c r="E38" i="1"/>
  <c r="E50" i="1"/>
  <c r="M50" i="1"/>
  <c r="E68" i="1"/>
  <c r="E32" i="1"/>
  <c r="E20" i="1"/>
  <c r="E11" i="1"/>
  <c r="M11" i="1"/>
  <c r="E14" i="1"/>
  <c r="E65" i="1"/>
  <c r="E17" i="1"/>
  <c r="E47" i="1"/>
  <c r="E44" i="1"/>
  <c r="L47" i="1"/>
  <c r="K44" i="1"/>
  <c r="M44" i="1"/>
  <c r="K20" i="1"/>
  <c r="M53" i="1"/>
  <c r="M32" i="1"/>
  <c r="M56" i="1"/>
  <c r="M35" i="1"/>
  <c r="M14" i="1"/>
  <c r="M17" i="1"/>
  <c r="M68" i="1"/>
  <c r="M62" i="1"/>
  <c r="M41" i="1"/>
  <c r="M59" i="1"/>
  <c r="M8" i="1"/>
  <c r="M65" i="1"/>
  <c r="M26" i="1"/>
  <c r="M29" i="1"/>
  <c r="M38" i="1"/>
  <c r="M20" i="1"/>
  <c r="M47" i="1"/>
  <c r="N53" i="1"/>
  <c r="N56" i="1"/>
  <c r="N8" i="1"/>
  <c r="N62" i="1"/>
  <c r="N23" i="1"/>
  <c r="N11" i="1"/>
  <c r="N17" i="1"/>
  <c r="N32" i="1"/>
  <c r="N35" i="1"/>
  <c r="N68" i="1"/>
  <c r="N65" i="1"/>
  <c r="N59" i="1"/>
  <c r="N44" i="1"/>
  <c r="N14" i="1"/>
  <c r="N20" i="1"/>
  <c r="N38" i="1"/>
  <c r="N47" i="1"/>
  <c r="N26" i="1"/>
</calcChain>
</file>

<file path=xl/sharedStrings.xml><?xml version="1.0" encoding="utf-8"?>
<sst xmlns="http://schemas.openxmlformats.org/spreadsheetml/2006/main" count="586" uniqueCount="71">
  <si>
    <t>ПРОТОКОЛ ТЕХНИЧЕСКИХ РЕЗУЛЬТАТОВ</t>
  </si>
  <si>
    <t>по спортивному лову рыбы спиннингом с лодок</t>
  </si>
  <si>
    <t>N    п/п</t>
  </si>
  <si>
    <t>Название команды</t>
  </si>
  <si>
    <t>1 ый тур</t>
  </si>
  <si>
    <t>2 ой тур</t>
  </si>
  <si>
    <t>3-ий тур</t>
  </si>
  <si>
    <t>Сумма баллов за 3 тура</t>
  </si>
  <si>
    <t>Сумма мест
За 3 тура</t>
  </si>
  <si>
    <t>Итоговое командное место</t>
  </si>
  <si>
    <t>Ф.И.О. рыболова-спортсмена</t>
  </si>
  <si>
    <t>Баллы</t>
  </si>
  <si>
    <t>Место</t>
  </si>
  <si>
    <t>Мегастрайк</t>
  </si>
  <si>
    <t>Ворон Павел                 Турков Станислав</t>
  </si>
  <si>
    <t>Minsk Spinning Team</t>
  </si>
  <si>
    <t>Гояев Андрей          Русанов Сергей</t>
  </si>
  <si>
    <t>King Fish</t>
  </si>
  <si>
    <t>Маркевич Андрей      Аноп Андрей</t>
  </si>
  <si>
    <t>Маркевич Андрей       Аноп Андрей</t>
  </si>
  <si>
    <t>Flagman</t>
  </si>
  <si>
    <t xml:space="preserve">Романов Сергей       Дундо Сергей         </t>
  </si>
  <si>
    <t xml:space="preserve">Романов Сергей         Дундо Сергей         </t>
  </si>
  <si>
    <t>Kemping.by</t>
  </si>
  <si>
    <t>Байков Александр      Шевчук Дмитрий</t>
  </si>
  <si>
    <t>Байков Александр         Шевчук Дмитрий</t>
  </si>
  <si>
    <t>AKARA Team</t>
  </si>
  <si>
    <t>Чижонок Сергей          Рученя Сергей</t>
  </si>
  <si>
    <t>SpinEXtreme</t>
  </si>
  <si>
    <t>Лихачев Максим             Колесник Валерий</t>
  </si>
  <si>
    <t>Тандем</t>
  </si>
  <si>
    <t>Дудко Юрий                Дудко Юлия</t>
  </si>
  <si>
    <t>Fun Game</t>
  </si>
  <si>
    <t xml:space="preserve">Щемер Сергей                  Лучина Андрей               </t>
  </si>
  <si>
    <t>Azimuth</t>
  </si>
  <si>
    <t>Крат Вадим                       Бугай Дмитрий</t>
  </si>
  <si>
    <t>Крат Вадим                   Бугай Дмитрий</t>
  </si>
  <si>
    <t>SPRO</t>
  </si>
  <si>
    <t>Герасимович Сергей       Андрианов Илья</t>
  </si>
  <si>
    <t>Дикий Тунец</t>
  </si>
  <si>
    <t>Момотюк Андрей            Радюк Денис</t>
  </si>
  <si>
    <t>Момотюк Андрей             Радюк Денис</t>
  </si>
  <si>
    <t>ООО «Интерсталь»</t>
  </si>
  <si>
    <t>Смолко Виктор              Смолко Андрей</t>
  </si>
  <si>
    <t>КАМА</t>
  </si>
  <si>
    <t>Казущик Андрей           Менделев Александр</t>
  </si>
  <si>
    <t xml:space="preserve">Вилейка </t>
  </si>
  <si>
    <t>Деруго Сергей              Годун Андрей</t>
  </si>
  <si>
    <t>5-й регион</t>
  </si>
  <si>
    <t>Нисуло Андрей             Цирук Владимир</t>
  </si>
  <si>
    <t>Юдилен</t>
  </si>
  <si>
    <t xml:space="preserve">Юцевич Дмитрий           Ермак Владимир </t>
  </si>
  <si>
    <t>&lt;V2&gt;</t>
  </si>
  <si>
    <t>Чернякевич Виталий      Махнач виктор</t>
  </si>
  <si>
    <t>Banditos</t>
  </si>
  <si>
    <t>Чабай Михаил          Гривусевич Андрей</t>
  </si>
  <si>
    <t>Aprila PRO</t>
  </si>
  <si>
    <t>Гамезо Артур         Игнаткевич Артем</t>
  </si>
  <si>
    <t>Brest Anglers</t>
  </si>
  <si>
    <t>Гришкевич Александр    Чикита Илья</t>
  </si>
  <si>
    <t>Гришкевич Александр     Чикита Илья</t>
  </si>
  <si>
    <t>Minsk Spining Team</t>
  </si>
  <si>
    <t>Вид</t>
  </si>
  <si>
    <t>Длина, см</t>
  </si>
  <si>
    <t>Вилейка</t>
  </si>
  <si>
    <t>Akara Team</t>
  </si>
  <si>
    <t>окунь</t>
  </si>
  <si>
    <t>щука</t>
  </si>
  <si>
    <t>2-го этапа Чемпионата Республики Беларусь</t>
  </si>
  <si>
    <t>20-22 июля озеро Селява</t>
  </si>
  <si>
    <t>Дикий тунец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</si>
</sst>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sz val="13"/>
      <color rgb="FF000000"/>
      <name val="Arial"/>
      <family val="2"/>
      <charset val="1"/>
    </font>
    <font>
      <b/>
      <sz val="10"/>
      <color rgb="FF000000"/>
      <name val="Verdana"/>
      <family val="2"/>
      <charset val="204"/>
    </font>
    <font>
      <b/>
      <sz val="13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rgb="FFFFFFCC"/>
      </patternFill>
    </fill>
    <fill>
      <patternFill patternType="solid">
        <fgColor theme="9"/>
        <bgColor rgb="FFFFFF00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15" fillId="0" borderId="0" xfId="0" applyFont="1" applyBorder="1"/>
    <xf numFmtId="0" fontId="0" fillId="0" borderId="24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ill="1" applyBorder="1"/>
    <xf numFmtId="1" fontId="15" fillId="3" borderId="10" xfId="0" applyNumberFormat="1" applyFont="1" applyFill="1" applyBorder="1"/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0" fillId="4" borderId="17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4" borderId="23" xfId="0" applyFill="1" applyBorder="1"/>
    <xf numFmtId="0" fontId="0" fillId="4" borderId="18" xfId="0" applyFill="1" applyBorder="1"/>
    <xf numFmtId="2" fontId="0" fillId="2" borderId="18" xfId="0" applyNumberFormat="1" applyFont="1" applyFill="1" applyBorder="1"/>
    <xf numFmtId="0" fontId="15" fillId="3" borderId="10" xfId="0" applyFont="1" applyFill="1" applyBorder="1"/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abSelected="1" topLeftCell="H1" zoomScale="75" zoomScaleNormal="75" workbookViewId="0">
      <selection activeCell="O47" sqref="O47"/>
    </sheetView>
  </sheetViews>
  <sheetFormatPr defaultColWidth="20.90234375" defaultRowHeight="12.75" x14ac:dyDescent="0.15"/>
  <cols>
    <col min="1" max="1" width="8.62890625" customWidth="1"/>
    <col min="3" max="3" width="30.0703125" customWidth="1"/>
    <col min="4" max="4" width="16.046875" customWidth="1"/>
    <col min="5" max="5" width="15.1015625" customWidth="1"/>
    <col min="6" max="6" width="31.1484375" customWidth="1"/>
    <col min="7" max="8" width="14.42578125" customWidth="1"/>
    <col min="9" max="9" width="30.74609375" customWidth="1"/>
    <col min="10" max="11" width="14.83203125" customWidth="1"/>
    <col min="14" max="14" width="17.52734375" customWidth="1"/>
  </cols>
  <sheetData>
    <row r="1" spans="1:17" s="1" customFormat="1" ht="18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s="2" customFormat="1" ht="16.899999999999999" customHeight="1" x14ac:dyDescent="0.2">
      <c r="A2" s="60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7" s="2" customFormat="1" ht="17.45" customHeight="1" x14ac:dyDescent="0.2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s="2" customFormat="1" ht="17.45" customHeight="1" x14ac:dyDescent="0.1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7" s="2" customFormat="1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13.5" customHeight="1" x14ac:dyDescent="0.2">
      <c r="A6" s="62" t="s">
        <v>2</v>
      </c>
      <c r="B6" s="63" t="s">
        <v>3</v>
      </c>
      <c r="C6" s="4" t="s">
        <v>4</v>
      </c>
      <c r="D6" s="64"/>
      <c r="E6" s="64"/>
      <c r="F6" s="4" t="s">
        <v>5</v>
      </c>
      <c r="G6" s="64"/>
      <c r="H6" s="64"/>
      <c r="I6" s="5" t="s">
        <v>6</v>
      </c>
      <c r="J6" s="64"/>
      <c r="K6" s="64"/>
      <c r="L6" s="65" t="s">
        <v>7</v>
      </c>
      <c r="M6" s="65" t="s">
        <v>8</v>
      </c>
      <c r="N6" s="66" t="s">
        <v>9</v>
      </c>
    </row>
    <row r="7" spans="1:17" ht="40.5" customHeight="1" x14ac:dyDescent="0.2">
      <c r="A7" s="62"/>
      <c r="B7" s="63"/>
      <c r="C7" s="6" t="s">
        <v>10</v>
      </c>
      <c r="D7" s="7" t="s">
        <v>11</v>
      </c>
      <c r="E7" s="7" t="s">
        <v>12</v>
      </c>
      <c r="F7" s="6" t="s">
        <v>10</v>
      </c>
      <c r="G7" s="7" t="s">
        <v>11</v>
      </c>
      <c r="H7" s="7" t="s">
        <v>12</v>
      </c>
      <c r="I7" s="6" t="s">
        <v>10</v>
      </c>
      <c r="J7" s="7" t="s">
        <v>11</v>
      </c>
      <c r="K7" s="7" t="s">
        <v>12</v>
      </c>
      <c r="L7" s="65"/>
      <c r="M7" s="65"/>
      <c r="N7" s="66"/>
    </row>
    <row r="8" spans="1:17" ht="9.9499999999999993" customHeight="1" x14ac:dyDescent="0.15">
      <c r="A8" s="44">
        <v>1</v>
      </c>
      <c r="B8" s="45" t="s">
        <v>13</v>
      </c>
      <c r="C8" s="46" t="s">
        <v>14</v>
      </c>
      <c r="D8" s="39">
        <f>'1-й тур'!R58</f>
        <v>8281</v>
      </c>
      <c r="E8" s="40">
        <f>IF(D8=0,"",RANK(D8,$D$8:$D$70))</f>
        <v>9</v>
      </c>
      <c r="F8" s="46" t="s">
        <v>14</v>
      </c>
      <c r="G8" s="39">
        <f>'2-й тур'!R58</f>
        <v>15179.75</v>
      </c>
      <c r="H8" s="40">
        <f>IF(G8=0,"",RANK(G8,$G$8:$G$70))</f>
        <v>4</v>
      </c>
      <c r="I8" s="46" t="s">
        <v>14</v>
      </c>
      <c r="J8" s="39">
        <f>'3-тур'!R58</f>
        <v>2025</v>
      </c>
      <c r="K8" s="40">
        <f>IF(J8=0,"",RANK(J8,$J$8:$J$70))</f>
        <v>16</v>
      </c>
      <c r="L8" s="41">
        <f>SUM(D8,G8,J8)</f>
        <v>25485.75</v>
      </c>
      <c r="M8" s="42">
        <f>IF(SUM(E8,H8,K8)=0,"",SUM(E8,H8,K8))</f>
        <v>29</v>
      </c>
      <c r="N8" s="43">
        <f>IF(M8="","",RANK(M8,$M$8:$M$70,1))</f>
        <v>8</v>
      </c>
    </row>
    <row r="9" spans="1:17" ht="12.75" customHeight="1" x14ac:dyDescent="0.15">
      <c r="A9" s="44"/>
      <c r="B9" s="45"/>
      <c r="C9" s="46"/>
      <c r="D9" s="39"/>
      <c r="E9" s="40"/>
      <c r="F9" s="46"/>
      <c r="G9" s="39"/>
      <c r="H9" s="40"/>
      <c r="I9" s="46"/>
      <c r="J9" s="39"/>
      <c r="K9" s="40"/>
      <c r="L9" s="41"/>
      <c r="M9" s="42"/>
      <c r="N9" s="43"/>
    </row>
    <row r="10" spans="1:17" ht="12.75" customHeight="1" x14ac:dyDescent="0.15">
      <c r="A10" s="44"/>
      <c r="B10" s="45"/>
      <c r="C10" s="46"/>
      <c r="D10" s="39"/>
      <c r="E10" s="40"/>
      <c r="F10" s="46"/>
      <c r="G10" s="39"/>
      <c r="H10" s="40"/>
      <c r="I10" s="46"/>
      <c r="J10" s="39"/>
      <c r="K10" s="40"/>
      <c r="L10" s="41"/>
      <c r="M10" s="42"/>
      <c r="N10" s="43"/>
    </row>
    <row r="11" spans="1:17" ht="12.75" customHeight="1" x14ac:dyDescent="0.15">
      <c r="A11" s="44">
        <v>2</v>
      </c>
      <c r="B11" s="55" t="s">
        <v>15</v>
      </c>
      <c r="C11" s="46" t="s">
        <v>16</v>
      </c>
      <c r="D11" s="39">
        <f>SUM('1-й тур'!O18)</f>
        <v>10669.5</v>
      </c>
      <c r="E11" s="40">
        <f>IF(D11=0,"",RANK(D11,$D$8:$D$70))</f>
        <v>7</v>
      </c>
      <c r="F11" s="46" t="s">
        <v>16</v>
      </c>
      <c r="G11" s="39">
        <f>SUM('2-й тур'!O18)</f>
        <v>8002.25</v>
      </c>
      <c r="H11" s="40">
        <f>IF(G11=0,"",RANK(G11,$G$8:$G$70))</f>
        <v>11</v>
      </c>
      <c r="I11" s="46" t="s">
        <v>16</v>
      </c>
      <c r="J11" s="39">
        <f>'3-тур'!O18</f>
        <v>5669.25</v>
      </c>
      <c r="K11" s="40">
        <f>IF(J11=0,"",RANK(J11,$J$8:$J$70))</f>
        <v>12</v>
      </c>
      <c r="L11" s="41">
        <f>SUM(D11,G11,J11)</f>
        <v>24341</v>
      </c>
      <c r="M11" s="42">
        <f>IF(SUM(E11,H11,K11)=0,"",SUM(E11,H11,K11))</f>
        <v>30</v>
      </c>
      <c r="N11" s="43">
        <f>IF(M11="","",RANK(M11,$M$8:$M$70,1))</f>
        <v>10</v>
      </c>
    </row>
    <row r="12" spans="1:17" ht="12.75" customHeight="1" x14ac:dyDescent="0.15">
      <c r="A12" s="44"/>
      <c r="B12" s="55"/>
      <c r="C12" s="46"/>
      <c r="D12" s="39"/>
      <c r="E12" s="40"/>
      <c r="F12" s="46"/>
      <c r="G12" s="39"/>
      <c r="H12" s="40"/>
      <c r="I12" s="46"/>
      <c r="J12" s="39"/>
      <c r="K12" s="40"/>
      <c r="L12" s="41"/>
      <c r="M12" s="42"/>
      <c r="N12" s="43"/>
    </row>
    <row r="13" spans="1:17" ht="12.75" customHeight="1" x14ac:dyDescent="0.15">
      <c r="A13" s="44"/>
      <c r="B13" s="55"/>
      <c r="C13" s="46"/>
      <c r="D13" s="39"/>
      <c r="E13" s="40"/>
      <c r="F13" s="46"/>
      <c r="G13" s="39"/>
      <c r="H13" s="40"/>
      <c r="I13" s="46"/>
      <c r="J13" s="39"/>
      <c r="K13" s="40"/>
      <c r="L13" s="41"/>
      <c r="M13" s="42"/>
      <c r="N13" s="43"/>
    </row>
    <row r="14" spans="1:17" ht="12.75" customHeight="1" x14ac:dyDescent="0.15">
      <c r="A14" s="54">
        <v>3</v>
      </c>
      <c r="B14" s="56" t="s">
        <v>17</v>
      </c>
      <c r="C14" s="46" t="s">
        <v>18</v>
      </c>
      <c r="D14" s="51">
        <f>SUM('1-й тур'!U18)</f>
        <v>13885</v>
      </c>
      <c r="E14" s="40">
        <f>IF(D14=0,"",RANK(D14,$D$8:$D$70))</f>
        <v>2</v>
      </c>
      <c r="F14" s="47" t="s">
        <v>19</v>
      </c>
      <c r="G14" s="51">
        <f>SUM('2-й тур'!U18)</f>
        <v>24160.75</v>
      </c>
      <c r="H14" s="40">
        <f>IF(G14=0,"",RANK(G14,$G$8:$G$70))</f>
        <v>1</v>
      </c>
      <c r="I14" s="47" t="s">
        <v>19</v>
      </c>
      <c r="J14" s="39">
        <f>'3-тур'!U18</f>
        <v>10360.5</v>
      </c>
      <c r="K14" s="40">
        <f>IF(J14=0,"",RANK(J14,$J$8:$J$70))</f>
        <v>3</v>
      </c>
      <c r="L14" s="41">
        <f>SUM(D14,G14,J14)</f>
        <v>48406.25</v>
      </c>
      <c r="M14" s="42">
        <f>IF(SUM(E14,H14,K14)=0,"",SUM(E14,H14,K14))</f>
        <v>6</v>
      </c>
      <c r="N14" s="43">
        <f>IF(M14="","",RANK(M14,$M$8:$M$70,1))</f>
        <v>1</v>
      </c>
    </row>
    <row r="15" spans="1:17" ht="12.75" customHeight="1" x14ac:dyDescent="0.15">
      <c r="A15" s="54"/>
      <c r="B15" s="56"/>
      <c r="C15" s="46"/>
      <c r="D15" s="51"/>
      <c r="E15" s="40"/>
      <c r="F15" s="47"/>
      <c r="G15" s="51"/>
      <c r="H15" s="40"/>
      <c r="I15" s="47"/>
      <c r="J15" s="39"/>
      <c r="K15" s="40"/>
      <c r="L15" s="41"/>
      <c r="M15" s="42"/>
      <c r="N15" s="43"/>
      <c r="P15" s="59"/>
      <c r="Q15" s="8"/>
    </row>
    <row r="16" spans="1:17" ht="13.5" customHeight="1" x14ac:dyDescent="0.15">
      <c r="A16" s="54"/>
      <c r="B16" s="56"/>
      <c r="C16" s="46"/>
      <c r="D16" s="51"/>
      <c r="E16" s="40"/>
      <c r="F16" s="47"/>
      <c r="G16" s="51"/>
      <c r="H16" s="40"/>
      <c r="I16" s="47"/>
      <c r="J16" s="39"/>
      <c r="K16" s="40"/>
      <c r="L16" s="41"/>
      <c r="M16" s="42"/>
      <c r="N16" s="43"/>
      <c r="P16" s="59"/>
      <c r="Q16" s="8"/>
    </row>
    <row r="17" spans="1:17" ht="12.75" customHeight="1" x14ac:dyDescent="0.15">
      <c r="A17" s="44">
        <v>4</v>
      </c>
      <c r="B17" s="45" t="s">
        <v>20</v>
      </c>
      <c r="C17" s="46" t="s">
        <v>21</v>
      </c>
      <c r="D17" s="39">
        <f>'1-й тур'!O58</f>
        <v>12568.25</v>
      </c>
      <c r="E17" s="40">
        <f>IF(D17=0,"",RANK(D17,$D$8:$D$70))</f>
        <v>5</v>
      </c>
      <c r="F17" s="47" t="s">
        <v>22</v>
      </c>
      <c r="G17" s="39">
        <f>'2-й тур'!O58</f>
        <v>4781.25</v>
      </c>
      <c r="H17" s="40">
        <f>IF(G17=0,"",RANK(G17,$G$8:$G$70))</f>
        <v>15</v>
      </c>
      <c r="I17" s="47" t="s">
        <v>22</v>
      </c>
      <c r="J17" s="39">
        <f>'3-тур'!O58</f>
        <v>10027</v>
      </c>
      <c r="K17" s="40">
        <f>IF(J17=0,"",RANK(J17,$J$8:$J$70))</f>
        <v>4</v>
      </c>
      <c r="L17" s="41">
        <f>SUM(D17,G17,J17)</f>
        <v>27376.5</v>
      </c>
      <c r="M17" s="42">
        <f>IF(SUM(E17,H17,K17)=0,"",SUM(E17,H17,K17))</f>
        <v>24</v>
      </c>
      <c r="N17" s="43">
        <f>IF(M17="","",RANK(M17,$M$8:$M$70,1))</f>
        <v>5</v>
      </c>
      <c r="P17" s="59"/>
      <c r="Q17" s="8"/>
    </row>
    <row r="18" spans="1:17" ht="12.75" customHeight="1" x14ac:dyDescent="0.15">
      <c r="A18" s="44"/>
      <c r="B18" s="45"/>
      <c r="C18" s="46"/>
      <c r="D18" s="39"/>
      <c r="E18" s="40"/>
      <c r="F18" s="47"/>
      <c r="G18" s="39"/>
      <c r="H18" s="40"/>
      <c r="I18" s="47"/>
      <c r="J18" s="39"/>
      <c r="K18" s="40"/>
      <c r="L18" s="41"/>
      <c r="M18" s="42"/>
      <c r="N18" s="43"/>
      <c r="P18" s="8"/>
      <c r="Q18" s="8"/>
    </row>
    <row r="19" spans="1:17" ht="12.95" customHeight="1" x14ac:dyDescent="0.15">
      <c r="A19" s="44"/>
      <c r="B19" s="45"/>
      <c r="C19" s="46"/>
      <c r="D19" s="39"/>
      <c r="E19" s="40"/>
      <c r="F19" s="47"/>
      <c r="G19" s="39"/>
      <c r="H19" s="40"/>
      <c r="I19" s="47"/>
      <c r="J19" s="39"/>
      <c r="K19" s="40"/>
      <c r="L19" s="41"/>
      <c r="M19" s="42"/>
      <c r="N19" s="43"/>
      <c r="P19" s="8"/>
      <c r="Q19" s="8"/>
    </row>
    <row r="20" spans="1:17" ht="12.75" customHeight="1" x14ac:dyDescent="0.15">
      <c r="A20" s="54">
        <v>5</v>
      </c>
      <c r="B20" s="50" t="s">
        <v>23</v>
      </c>
      <c r="C20" s="46" t="s">
        <v>24</v>
      </c>
      <c r="D20" s="51">
        <f>SUM('1-й тур'!I18)</f>
        <v>18934</v>
      </c>
      <c r="E20" s="40">
        <f>IF(D20=0,"",RANK(D20,$D$8:$D$70))</f>
        <v>1</v>
      </c>
      <c r="F20" s="47" t="s">
        <v>24</v>
      </c>
      <c r="G20" s="51">
        <f>SUM('2-й тур'!I18)</f>
        <v>14586.75</v>
      </c>
      <c r="H20" s="40">
        <f>IF(G20=0,"",RANK(G20,$G$8:$G$70))</f>
        <v>5</v>
      </c>
      <c r="I20" s="47" t="s">
        <v>25</v>
      </c>
      <c r="J20" s="39">
        <f>'3-тур'!I18</f>
        <v>10775</v>
      </c>
      <c r="K20" s="40">
        <f>IF(J20=0,"",RANK(J20,$J$8:$J$70))</f>
        <v>2</v>
      </c>
      <c r="L20" s="41">
        <f>SUM(D20,G20,J20)</f>
        <v>44295.75</v>
      </c>
      <c r="M20" s="42">
        <f>IF(SUM(E20,H20,K20)=0,"",SUM(E20,H20,K20))</f>
        <v>8</v>
      </c>
      <c r="N20" s="43">
        <f>IF(M20="","",RANK(M20,$M$8:$M$70,1))</f>
        <v>2</v>
      </c>
      <c r="P20" s="8"/>
      <c r="Q20" s="8"/>
    </row>
    <row r="21" spans="1:17" ht="12.75" customHeight="1" x14ac:dyDescent="0.15">
      <c r="A21" s="54"/>
      <c r="B21" s="50"/>
      <c r="C21" s="46"/>
      <c r="D21" s="51"/>
      <c r="E21" s="40"/>
      <c r="F21" s="47"/>
      <c r="G21" s="51"/>
      <c r="H21" s="40"/>
      <c r="I21" s="47"/>
      <c r="J21" s="39"/>
      <c r="K21" s="40"/>
      <c r="L21" s="41"/>
      <c r="M21" s="42"/>
      <c r="N21" s="43"/>
    </row>
    <row r="22" spans="1:17" ht="12.75" customHeight="1" x14ac:dyDescent="0.15">
      <c r="A22" s="54"/>
      <c r="B22" s="50"/>
      <c r="C22" s="46"/>
      <c r="D22" s="51"/>
      <c r="E22" s="40"/>
      <c r="F22" s="47"/>
      <c r="G22" s="51"/>
      <c r="H22" s="40"/>
      <c r="I22" s="47"/>
      <c r="J22" s="39"/>
      <c r="K22" s="40"/>
      <c r="L22" s="41"/>
      <c r="M22" s="42"/>
      <c r="N22" s="43"/>
    </row>
    <row r="23" spans="1:17" ht="12.75" customHeight="1" x14ac:dyDescent="0.15">
      <c r="A23" s="44">
        <v>6</v>
      </c>
      <c r="B23" s="45" t="s">
        <v>26</v>
      </c>
      <c r="C23" s="46" t="s">
        <v>27</v>
      </c>
      <c r="D23" s="39">
        <f>'1-й тур'!L58</f>
        <v>5809</v>
      </c>
      <c r="E23" s="40">
        <f>IF(D23=0,"",RANK(D23,$D$8:$D$70))</f>
        <v>13</v>
      </c>
      <c r="F23" s="47" t="s">
        <v>27</v>
      </c>
      <c r="G23" s="39">
        <f>'2-й тур'!L58</f>
        <v>4821.25</v>
      </c>
      <c r="H23" s="40">
        <f>IF(G23=0,"",RANK(G23,$G$8:$G$70))</f>
        <v>14</v>
      </c>
      <c r="I23" s="47" t="s">
        <v>27</v>
      </c>
      <c r="J23" s="58">
        <f>'3-тур'!L58</f>
        <v>4916.25</v>
      </c>
      <c r="K23" s="40">
        <f>IF(J23=0,"",RANK(J23,$J$8:$J$70))</f>
        <v>14</v>
      </c>
      <c r="L23" s="41">
        <f>SUM(D23,G23,J23)</f>
        <v>15546.5</v>
      </c>
      <c r="M23" s="42">
        <f>IF(SUM(E23,H23,K23)=0,"",SUM(E23,H23,K23))</f>
        <v>41</v>
      </c>
      <c r="N23" s="43">
        <f>IF(M23="","",RANK(M23,$M$8:$M$70,1))</f>
        <v>15</v>
      </c>
    </row>
    <row r="24" spans="1:17" ht="12.75" customHeight="1" x14ac:dyDescent="0.15">
      <c r="A24" s="44"/>
      <c r="B24" s="45"/>
      <c r="C24" s="46"/>
      <c r="D24" s="39"/>
      <c r="E24" s="40"/>
      <c r="F24" s="47"/>
      <c r="G24" s="39"/>
      <c r="H24" s="40"/>
      <c r="I24" s="47"/>
      <c r="J24" s="58"/>
      <c r="K24" s="40"/>
      <c r="L24" s="41"/>
      <c r="M24" s="42"/>
      <c r="N24" s="43"/>
    </row>
    <row r="25" spans="1:17" ht="13.5" customHeight="1" x14ac:dyDescent="0.15">
      <c r="A25" s="44"/>
      <c r="B25" s="45"/>
      <c r="C25" s="46"/>
      <c r="D25" s="39"/>
      <c r="E25" s="40"/>
      <c r="F25" s="47"/>
      <c r="G25" s="39"/>
      <c r="H25" s="40"/>
      <c r="I25" s="47"/>
      <c r="J25" s="58"/>
      <c r="K25" s="40"/>
      <c r="L25" s="41"/>
      <c r="M25" s="42"/>
      <c r="N25" s="43"/>
    </row>
    <row r="26" spans="1:17" ht="13.15" customHeight="1" x14ac:dyDescent="0.15">
      <c r="A26" s="54">
        <v>7</v>
      </c>
      <c r="B26" s="56" t="s">
        <v>28</v>
      </c>
      <c r="C26" s="46" t="s">
        <v>29</v>
      </c>
      <c r="D26" s="51">
        <f>SUM('1-й тур'!L18)</f>
        <v>5621.5</v>
      </c>
      <c r="E26" s="40">
        <f>IF(D26=0,"",RANK(D26,$D$8:$D$70))</f>
        <v>14</v>
      </c>
      <c r="F26" s="46" t="s">
        <v>29</v>
      </c>
      <c r="G26" s="51">
        <f>SUM('2-й тур'!L18)</f>
        <v>2741</v>
      </c>
      <c r="H26" s="40">
        <f>IF(G26=0,"",RANK(G26,$G$8:$G$70))</f>
        <v>18</v>
      </c>
      <c r="I26" s="46" t="s">
        <v>29</v>
      </c>
      <c r="J26" s="39">
        <f>'3-тур'!L18</f>
        <v>11406</v>
      </c>
      <c r="K26" s="40">
        <f>IF(J26=0,"",RANK(J26,$J$8:$J$70))</f>
        <v>1</v>
      </c>
      <c r="L26" s="41">
        <f>SUM(D26,G26,J26)</f>
        <v>19768.5</v>
      </c>
      <c r="M26" s="42">
        <f>IF(SUM(E26,H26,K26)=0,"",SUM(E26,H26,K26))</f>
        <v>33</v>
      </c>
      <c r="N26" s="43">
        <f>IF(M26="","",RANK(M26,$M$8:$M$70,1))</f>
        <v>12</v>
      </c>
    </row>
    <row r="27" spans="1:17" ht="12.75" customHeight="1" x14ac:dyDescent="0.15">
      <c r="A27" s="54"/>
      <c r="B27" s="56"/>
      <c r="C27" s="46"/>
      <c r="D27" s="51"/>
      <c r="E27" s="40"/>
      <c r="F27" s="46"/>
      <c r="G27" s="51"/>
      <c r="H27" s="40"/>
      <c r="I27" s="46"/>
      <c r="J27" s="39"/>
      <c r="K27" s="40"/>
      <c r="L27" s="41"/>
      <c r="M27" s="42"/>
      <c r="N27" s="43"/>
    </row>
    <row r="28" spans="1:17" ht="14.85" customHeight="1" x14ac:dyDescent="0.15">
      <c r="A28" s="54"/>
      <c r="B28" s="56"/>
      <c r="C28" s="46"/>
      <c r="D28" s="51"/>
      <c r="E28" s="40"/>
      <c r="F28" s="46"/>
      <c r="G28" s="51"/>
      <c r="H28" s="40"/>
      <c r="I28" s="46"/>
      <c r="J28" s="39"/>
      <c r="K28" s="40"/>
      <c r="L28" s="41"/>
      <c r="M28" s="42"/>
      <c r="N28" s="43"/>
    </row>
    <row r="29" spans="1:17" ht="12.75" customHeight="1" x14ac:dyDescent="0.15">
      <c r="A29" s="49">
        <v>8</v>
      </c>
      <c r="B29" s="57" t="s">
        <v>30</v>
      </c>
      <c r="C29" s="46" t="s">
        <v>31</v>
      </c>
      <c r="D29" s="39">
        <f>'1-й тур'!U58</f>
        <v>7766</v>
      </c>
      <c r="E29" s="40">
        <f>IF(D29=0,"",RANK(D29,$D$8:$D$70))</f>
        <v>10</v>
      </c>
      <c r="F29" s="46" t="s">
        <v>31</v>
      </c>
      <c r="G29" s="39">
        <f>'2-й тур'!U58</f>
        <v>6745.25</v>
      </c>
      <c r="H29" s="40">
        <f>IF(G29=0,"",RANK(G29,$G$8:$G$70))</f>
        <v>13</v>
      </c>
      <c r="I29" s="46" t="s">
        <v>31</v>
      </c>
      <c r="J29" s="39">
        <f>'3-тур'!U58</f>
        <v>9783.25</v>
      </c>
      <c r="K29" s="40">
        <f>IF(J29=0,"",RANK(J29,$J$8:$J$70))</f>
        <v>6</v>
      </c>
      <c r="L29" s="41">
        <f>SUM(D29,G29,J29)</f>
        <v>24294.5</v>
      </c>
      <c r="M29" s="42">
        <f>IF(SUM(E29,H29,K29)=0,"",SUM(E29,H29,K29))</f>
        <v>29</v>
      </c>
      <c r="N29" s="43">
        <v>9</v>
      </c>
    </row>
    <row r="30" spans="1:17" ht="12.75" customHeight="1" x14ac:dyDescent="0.15">
      <c r="A30" s="49"/>
      <c r="B30" s="57"/>
      <c r="C30" s="46"/>
      <c r="D30" s="39"/>
      <c r="E30" s="40"/>
      <c r="F30" s="46"/>
      <c r="G30" s="39"/>
      <c r="H30" s="40"/>
      <c r="I30" s="46"/>
      <c r="J30" s="39"/>
      <c r="K30" s="40"/>
      <c r="L30" s="41"/>
      <c r="M30" s="42"/>
      <c r="N30" s="43"/>
    </row>
    <row r="31" spans="1:17" ht="13.5" customHeight="1" x14ac:dyDescent="0.15">
      <c r="A31" s="49"/>
      <c r="B31" s="57"/>
      <c r="C31" s="46"/>
      <c r="D31" s="39"/>
      <c r="E31" s="40"/>
      <c r="F31" s="46"/>
      <c r="G31" s="39"/>
      <c r="H31" s="40"/>
      <c r="I31" s="46"/>
      <c r="J31" s="39"/>
      <c r="K31" s="40"/>
      <c r="L31" s="41"/>
      <c r="M31" s="42"/>
      <c r="N31" s="43"/>
    </row>
    <row r="32" spans="1:17" ht="12.75" customHeight="1" x14ac:dyDescent="0.15">
      <c r="A32" s="49">
        <v>9</v>
      </c>
      <c r="B32" s="50" t="s">
        <v>32</v>
      </c>
      <c r="C32" s="46" t="s">
        <v>33</v>
      </c>
      <c r="D32" s="51">
        <f>'1-й тур'!I58</f>
        <v>2652.25</v>
      </c>
      <c r="E32" s="40">
        <f>IF(D32=0,"",RANK(D32,$D$8:$D$70))</f>
        <v>19</v>
      </c>
      <c r="F32" s="47" t="s">
        <v>33</v>
      </c>
      <c r="G32" s="51">
        <f>'2-й тур'!I58</f>
        <v>0</v>
      </c>
      <c r="H32" s="40">
        <v>21</v>
      </c>
      <c r="I32" s="47" t="s">
        <v>33</v>
      </c>
      <c r="J32" s="39">
        <f>'3-тур'!I58</f>
        <v>5694.25</v>
      </c>
      <c r="K32" s="40">
        <f>IF(J32=0,"",RANK(J32,$J$8:$J$70))</f>
        <v>11</v>
      </c>
      <c r="L32" s="41">
        <f>SUM(D32,G32,J32)</f>
        <v>8346.5</v>
      </c>
      <c r="M32" s="42">
        <f>IF(SUM(E32,H32,K32)=0,"",SUM(E32,H32,K32))</f>
        <v>51</v>
      </c>
      <c r="N32" s="43">
        <f>IF(M32="","",RANK(M32,$M$8:$M$70,1))</f>
        <v>18</v>
      </c>
    </row>
    <row r="33" spans="1:14" ht="12.75" customHeight="1" x14ac:dyDescent="0.15">
      <c r="A33" s="49"/>
      <c r="B33" s="50"/>
      <c r="C33" s="46"/>
      <c r="D33" s="51"/>
      <c r="E33" s="40"/>
      <c r="F33" s="47"/>
      <c r="G33" s="51"/>
      <c r="H33" s="40"/>
      <c r="I33" s="47"/>
      <c r="J33" s="39"/>
      <c r="K33" s="40"/>
      <c r="L33" s="41"/>
      <c r="M33" s="42"/>
      <c r="N33" s="43"/>
    </row>
    <row r="34" spans="1:14" ht="12.95" customHeight="1" x14ac:dyDescent="0.15">
      <c r="A34" s="49"/>
      <c r="B34" s="50"/>
      <c r="C34" s="46"/>
      <c r="D34" s="51"/>
      <c r="E34" s="40"/>
      <c r="F34" s="47"/>
      <c r="G34" s="51"/>
      <c r="H34" s="40"/>
      <c r="I34" s="47"/>
      <c r="J34" s="39"/>
      <c r="K34" s="40"/>
      <c r="L34" s="41"/>
      <c r="M34" s="42"/>
      <c r="N34" s="43"/>
    </row>
    <row r="35" spans="1:14" ht="12.75" customHeight="1" x14ac:dyDescent="0.15">
      <c r="A35" s="49">
        <v>10</v>
      </c>
      <c r="B35" s="45" t="s">
        <v>34</v>
      </c>
      <c r="C35" s="46" t="s">
        <v>35</v>
      </c>
      <c r="D35" s="39">
        <f>'1-й тур'!F58</f>
        <v>13417.25</v>
      </c>
      <c r="E35" s="40">
        <f>IF(D35=0,"",RANK(D35,$D$8:$D$70))</f>
        <v>3</v>
      </c>
      <c r="F35" s="47" t="s">
        <v>35</v>
      </c>
      <c r="G35" s="39">
        <f>'2-й тур'!F58</f>
        <v>12831.75</v>
      </c>
      <c r="H35" s="40">
        <f>IF(G35=0,"",RANK(G35,$G$8:$G$70))</f>
        <v>7</v>
      </c>
      <c r="I35" s="47" t="s">
        <v>36</v>
      </c>
      <c r="J35" s="39">
        <f>'3-тур'!F58</f>
        <v>7272.75</v>
      </c>
      <c r="K35" s="40">
        <f>IF(J35=0,"",RANK(J35,$J$8:$J$70))</f>
        <v>9</v>
      </c>
      <c r="L35" s="41">
        <f>SUM(D35,G35,J35)</f>
        <v>33521.75</v>
      </c>
      <c r="M35" s="42">
        <f>IF(SUM(E35,H35,K35)=0,"",SUM(E35,H35,K35))</f>
        <v>19</v>
      </c>
      <c r="N35" s="43">
        <f>IF(M35="","",RANK(M35,$M$8:$M$70,1))</f>
        <v>4</v>
      </c>
    </row>
    <row r="36" spans="1:14" ht="12.75" customHeight="1" x14ac:dyDescent="0.15">
      <c r="A36" s="49"/>
      <c r="B36" s="45"/>
      <c r="C36" s="46"/>
      <c r="D36" s="39"/>
      <c r="E36" s="40"/>
      <c r="F36" s="47"/>
      <c r="G36" s="39"/>
      <c r="H36" s="40"/>
      <c r="I36" s="47"/>
      <c r="J36" s="39"/>
      <c r="K36" s="40"/>
      <c r="L36" s="41"/>
      <c r="M36" s="42"/>
      <c r="N36" s="43"/>
    </row>
    <row r="37" spans="1:14" ht="12.75" customHeight="1" x14ac:dyDescent="0.15">
      <c r="A37" s="49"/>
      <c r="B37" s="45"/>
      <c r="C37" s="46"/>
      <c r="D37" s="39"/>
      <c r="E37" s="40"/>
      <c r="F37" s="47"/>
      <c r="G37" s="39"/>
      <c r="H37" s="40"/>
      <c r="I37" s="47"/>
      <c r="J37" s="39"/>
      <c r="K37" s="40"/>
      <c r="L37" s="41"/>
      <c r="M37" s="42"/>
      <c r="N37" s="43"/>
    </row>
    <row r="38" spans="1:14" ht="12.75" customHeight="1" x14ac:dyDescent="0.15">
      <c r="A38" s="44">
        <v>11</v>
      </c>
      <c r="B38" s="50" t="s">
        <v>37</v>
      </c>
      <c r="C38" s="46" t="s">
        <v>38</v>
      </c>
      <c r="D38" s="51">
        <f>SUM('1-й тур'!R18)</f>
        <v>7363.5</v>
      </c>
      <c r="E38" s="40">
        <f>IF(D38=0,"",RANK(D38,$D$8:$D$70))</f>
        <v>11</v>
      </c>
      <c r="F38" s="46" t="s">
        <v>38</v>
      </c>
      <c r="G38" s="51">
        <f>SUM('2-й тур'!R18)</f>
        <v>9773</v>
      </c>
      <c r="H38" s="40">
        <f>IF(G38=0,"",RANK(G38,$G$8:$G$70))</f>
        <v>9</v>
      </c>
      <c r="I38" s="46" t="s">
        <v>38</v>
      </c>
      <c r="J38" s="39">
        <f>'3-тур'!R18</f>
        <v>9247.25</v>
      </c>
      <c r="K38" s="40">
        <f>IF(J38=0,"",RANK(J38,$J$8:$J$70))</f>
        <v>7</v>
      </c>
      <c r="L38" s="41">
        <f>SUM(D38,G38,J38)</f>
        <v>26383.75</v>
      </c>
      <c r="M38" s="42">
        <f>IF(SUM(E38,H38,K38)=0,"",SUM(E38,H38,K38))</f>
        <v>27</v>
      </c>
      <c r="N38" s="43">
        <f>IF(M38="","",RANK(M38,$M$8:$M$70,1))</f>
        <v>7</v>
      </c>
    </row>
    <row r="39" spans="1:14" ht="12.75" customHeight="1" x14ac:dyDescent="0.15">
      <c r="A39" s="44"/>
      <c r="B39" s="50"/>
      <c r="C39" s="46"/>
      <c r="D39" s="51"/>
      <c r="E39" s="40"/>
      <c r="F39" s="46"/>
      <c r="G39" s="51"/>
      <c r="H39" s="40"/>
      <c r="I39" s="46"/>
      <c r="J39" s="39"/>
      <c r="K39" s="40"/>
      <c r="L39" s="41"/>
      <c r="M39" s="42"/>
      <c r="N39" s="43"/>
    </row>
    <row r="40" spans="1:14" ht="14.85" customHeight="1" x14ac:dyDescent="0.15">
      <c r="A40" s="44"/>
      <c r="B40" s="50"/>
      <c r="C40" s="46"/>
      <c r="D40" s="51"/>
      <c r="E40" s="40"/>
      <c r="F40" s="46"/>
      <c r="G40" s="51"/>
      <c r="H40" s="40"/>
      <c r="I40" s="46"/>
      <c r="J40" s="39"/>
      <c r="K40" s="40"/>
      <c r="L40" s="41"/>
      <c r="M40" s="42"/>
      <c r="N40" s="43"/>
    </row>
    <row r="41" spans="1:14" ht="12.75" customHeight="1" x14ac:dyDescent="0.15">
      <c r="A41" s="54">
        <v>12</v>
      </c>
      <c r="B41" s="55" t="s">
        <v>39</v>
      </c>
      <c r="C41" s="46" t="s">
        <v>40</v>
      </c>
      <c r="D41" s="39">
        <f>'1-й тур'!C58</f>
        <v>2704</v>
      </c>
      <c r="E41" s="40">
        <f>IF(D41=0,"",RANK(D41,$D$8:$D$70))</f>
        <v>18</v>
      </c>
      <c r="F41" s="47" t="s">
        <v>41</v>
      </c>
      <c r="G41" s="39">
        <f>'2-й тур'!C58</f>
        <v>3192.25</v>
      </c>
      <c r="H41" s="40">
        <f>IF(G41=0,"",RANK(G41,$G$8:$G$70))</f>
        <v>16</v>
      </c>
      <c r="I41" s="47" t="s">
        <v>41</v>
      </c>
      <c r="J41" s="39">
        <f>'3-тур'!C58</f>
        <v>0</v>
      </c>
      <c r="K41" s="40">
        <v>20</v>
      </c>
      <c r="L41" s="41">
        <f>SUM(D41,G41,J41)</f>
        <v>5896.25</v>
      </c>
      <c r="M41" s="42">
        <f>IF(SUM(E41,H41,K41)=0,"",SUM(E41,H41,K41))</f>
        <v>54</v>
      </c>
      <c r="N41" s="43">
        <v>21</v>
      </c>
    </row>
    <row r="42" spans="1:14" ht="12.75" customHeight="1" x14ac:dyDescent="0.15">
      <c r="A42" s="54"/>
      <c r="B42" s="55"/>
      <c r="C42" s="46"/>
      <c r="D42" s="39"/>
      <c r="E42" s="40"/>
      <c r="F42" s="47"/>
      <c r="G42" s="39"/>
      <c r="H42" s="40"/>
      <c r="I42" s="47"/>
      <c r="J42" s="39"/>
      <c r="K42" s="40"/>
      <c r="L42" s="41"/>
      <c r="M42" s="42"/>
      <c r="N42" s="43"/>
    </row>
    <row r="43" spans="1:14" ht="12.75" customHeight="1" x14ac:dyDescent="0.15">
      <c r="A43" s="54"/>
      <c r="B43" s="55"/>
      <c r="C43" s="46"/>
      <c r="D43" s="39"/>
      <c r="E43" s="40"/>
      <c r="F43" s="47"/>
      <c r="G43" s="39"/>
      <c r="H43" s="40"/>
      <c r="I43" s="47"/>
      <c r="J43" s="39"/>
      <c r="K43" s="40"/>
      <c r="L43" s="41"/>
      <c r="M43" s="42"/>
      <c r="N43" s="43"/>
    </row>
    <row r="44" spans="1:14" ht="12.75" customHeight="1" x14ac:dyDescent="0.15">
      <c r="A44" s="49">
        <v>13</v>
      </c>
      <c r="B44" s="50" t="s">
        <v>42</v>
      </c>
      <c r="C44" s="46" t="s">
        <v>43</v>
      </c>
      <c r="D44" s="51">
        <f>SUM('1-й тур'!F18)</f>
        <v>4050</v>
      </c>
      <c r="E44" s="40">
        <f>IF(D44=0,"",RANK(D44,$D$8:$D$70))</f>
        <v>17</v>
      </c>
      <c r="F44" s="52" t="s">
        <v>43</v>
      </c>
      <c r="G44" s="51">
        <f>SUM('2-й тур'!F18)</f>
        <v>13475.5</v>
      </c>
      <c r="H44" s="40">
        <f>IF(G44=0,"",RANK(G44,$G$8:$G$70))</f>
        <v>6</v>
      </c>
      <c r="I44" s="53" t="s">
        <v>43</v>
      </c>
      <c r="J44" s="39">
        <f>'3-тур'!F18</f>
        <v>5440</v>
      </c>
      <c r="K44" s="40">
        <f>IF(J44=0,"",RANK(J44,$J$8:$J$70))</f>
        <v>13</v>
      </c>
      <c r="L44" s="41">
        <f>SUM(D44,G44,J44)</f>
        <v>22965.5</v>
      </c>
      <c r="M44" s="42">
        <f>IF(SUM(E44,H44,K44)=0,"",SUM(E44,H44,K44))</f>
        <v>36</v>
      </c>
      <c r="N44" s="43">
        <f>IF(M44="","",RANK(M44,$M$8:$M$70,1))</f>
        <v>14</v>
      </c>
    </row>
    <row r="45" spans="1:14" ht="12.75" customHeight="1" x14ac:dyDescent="0.15">
      <c r="A45" s="49"/>
      <c r="B45" s="50"/>
      <c r="C45" s="46"/>
      <c r="D45" s="51"/>
      <c r="E45" s="40"/>
      <c r="F45" s="52"/>
      <c r="G45" s="51"/>
      <c r="H45" s="40"/>
      <c r="I45" s="53"/>
      <c r="J45" s="39"/>
      <c r="K45" s="40"/>
      <c r="L45" s="41"/>
      <c r="M45" s="42"/>
      <c r="N45" s="43"/>
    </row>
    <row r="46" spans="1:14" ht="17.850000000000001" customHeight="1" x14ac:dyDescent="0.15">
      <c r="A46" s="49"/>
      <c r="B46" s="50"/>
      <c r="C46" s="46"/>
      <c r="D46" s="51"/>
      <c r="E46" s="40"/>
      <c r="F46" s="52"/>
      <c r="G46" s="51"/>
      <c r="H46" s="40"/>
      <c r="I46" s="53"/>
      <c r="J46" s="39"/>
      <c r="K46" s="40"/>
      <c r="L46" s="41"/>
      <c r="M46" s="42"/>
      <c r="N46" s="43"/>
    </row>
    <row r="47" spans="1:14" ht="12.75" customHeight="1" x14ac:dyDescent="0.15">
      <c r="A47" s="44">
        <v>14</v>
      </c>
      <c r="B47" s="45" t="s">
        <v>44</v>
      </c>
      <c r="C47" s="46" t="s">
        <v>45</v>
      </c>
      <c r="D47" s="39">
        <f>SUM('1-й тур'!C18)</f>
        <v>4720.5</v>
      </c>
      <c r="E47" s="40">
        <f>IF(D47=0,"",RANK(D47,$D$8:$D$70))</f>
        <v>16</v>
      </c>
      <c r="F47" s="47" t="s">
        <v>45</v>
      </c>
      <c r="G47" s="39">
        <f>SUM('2-й тур'!C18)</f>
        <v>2954.25</v>
      </c>
      <c r="H47" s="40">
        <f>IF(G47=0,"",RANK(G47,$G$8:$G$70))</f>
        <v>17</v>
      </c>
      <c r="I47" s="47" t="s">
        <v>45</v>
      </c>
      <c r="J47" s="39">
        <f>'3-тур'!C18</f>
        <v>0</v>
      </c>
      <c r="K47" s="40">
        <v>20</v>
      </c>
      <c r="L47" s="41">
        <f>SUM(D47,G47,J47)</f>
        <v>7674.75</v>
      </c>
      <c r="M47" s="42">
        <f>IF(SUM(E47,H47,K47)=0,"",SUM(E47,H47,K47))</f>
        <v>53</v>
      </c>
      <c r="N47" s="43">
        <f>IF(M47="","",RANK(M47,$M$8:$M$70,1))</f>
        <v>19</v>
      </c>
    </row>
    <row r="48" spans="1:14" ht="12.75" customHeight="1" x14ac:dyDescent="0.15">
      <c r="A48" s="44"/>
      <c r="B48" s="45"/>
      <c r="C48" s="46"/>
      <c r="D48" s="39"/>
      <c r="E48" s="40"/>
      <c r="F48" s="47"/>
      <c r="G48" s="39"/>
      <c r="H48" s="40"/>
      <c r="I48" s="47"/>
      <c r="J48" s="39"/>
      <c r="K48" s="40"/>
      <c r="L48" s="41"/>
      <c r="M48" s="42"/>
      <c r="N48" s="43"/>
    </row>
    <row r="49" spans="1:14" ht="12.75" customHeight="1" x14ac:dyDescent="0.15">
      <c r="A49" s="44"/>
      <c r="B49" s="45"/>
      <c r="C49" s="46"/>
      <c r="D49" s="39"/>
      <c r="E49" s="40"/>
      <c r="F49" s="47"/>
      <c r="G49" s="39"/>
      <c r="H49" s="40"/>
      <c r="I49" s="47"/>
      <c r="J49" s="39"/>
      <c r="K49" s="40"/>
      <c r="L49" s="41"/>
      <c r="M49" s="42"/>
      <c r="N49" s="43"/>
    </row>
    <row r="50" spans="1:14" ht="12.75" customHeight="1" x14ac:dyDescent="0.15">
      <c r="A50" s="44">
        <v>15</v>
      </c>
      <c r="B50" s="45" t="s">
        <v>46</v>
      </c>
      <c r="C50" s="46" t="s">
        <v>47</v>
      </c>
      <c r="D50" s="39">
        <f>'1-й тур'!C38</f>
        <v>5366.25</v>
      </c>
      <c r="E50" s="40">
        <f>IF(D50=0,"",RANK(D50,$D$8:$D$70))</f>
        <v>15</v>
      </c>
      <c r="F50" s="46" t="s">
        <v>47</v>
      </c>
      <c r="G50" s="39">
        <f>'2-й тур'!C38</f>
        <v>2142</v>
      </c>
      <c r="H50" s="40">
        <f>IF(G50=0,"",RANK(G50,$G$8:$G$70))</f>
        <v>19</v>
      </c>
      <c r="I50" s="46" t="s">
        <v>47</v>
      </c>
      <c r="J50" s="39">
        <f>'3-тур'!C38</f>
        <v>0</v>
      </c>
      <c r="K50" s="40">
        <v>20</v>
      </c>
      <c r="L50" s="41">
        <f>SUM(D50,G50,J50)</f>
        <v>7508.25</v>
      </c>
      <c r="M50" s="42">
        <f>IF(SUM(E50,H50,K50)=0,"",SUM(E50,H50,K50))</f>
        <v>54</v>
      </c>
      <c r="N50" s="43">
        <v>20</v>
      </c>
    </row>
    <row r="51" spans="1:14" ht="12.75" customHeight="1" x14ac:dyDescent="0.15">
      <c r="A51" s="44"/>
      <c r="B51" s="45"/>
      <c r="C51" s="46"/>
      <c r="D51" s="39"/>
      <c r="E51" s="40"/>
      <c r="F51" s="46"/>
      <c r="G51" s="39"/>
      <c r="H51" s="40"/>
      <c r="I51" s="46"/>
      <c r="J51" s="39"/>
      <c r="K51" s="40"/>
      <c r="L51" s="41"/>
      <c r="M51" s="42"/>
      <c r="N51" s="43"/>
    </row>
    <row r="52" spans="1:14" ht="15.95" customHeight="1" x14ac:dyDescent="0.15">
      <c r="A52" s="44"/>
      <c r="B52" s="45"/>
      <c r="C52" s="46"/>
      <c r="D52" s="39"/>
      <c r="E52" s="40"/>
      <c r="F52" s="46"/>
      <c r="G52" s="39"/>
      <c r="H52" s="40"/>
      <c r="I52" s="46"/>
      <c r="J52" s="39"/>
      <c r="K52" s="40"/>
      <c r="L52" s="41"/>
      <c r="M52" s="42"/>
      <c r="N52" s="43"/>
    </row>
    <row r="53" spans="1:14" ht="12.75" customHeight="1" x14ac:dyDescent="0.15">
      <c r="A53" s="44">
        <v>16</v>
      </c>
      <c r="B53" s="45" t="s">
        <v>48</v>
      </c>
      <c r="C53" s="48" t="s">
        <v>49</v>
      </c>
      <c r="D53" s="39">
        <f>'1-й тур'!F38</f>
        <v>0</v>
      </c>
      <c r="E53" s="40">
        <v>20.5</v>
      </c>
      <c r="F53" s="48" t="s">
        <v>49</v>
      </c>
      <c r="G53" s="39">
        <f>'2-й тур'!F38</f>
        <v>8333.25</v>
      </c>
      <c r="H53" s="40">
        <f>IF(G53=0,"",RANK(G53,$G$8:$G$70))</f>
        <v>10</v>
      </c>
      <c r="I53" s="48" t="s">
        <v>49</v>
      </c>
      <c r="J53" s="39">
        <f>'3-тур'!F38</f>
        <v>841</v>
      </c>
      <c r="K53" s="40">
        <f>IF(J53=0,"",RANK(J53,$J$8:$J$70))</f>
        <v>17</v>
      </c>
      <c r="L53" s="41">
        <f>SUM(D53,G53,J53)</f>
        <v>9174.25</v>
      </c>
      <c r="M53" s="42">
        <f>IF(SUM(E53,H53,K53)=0,"",SUM(E53,H53,K53))</f>
        <v>47.5</v>
      </c>
      <c r="N53" s="43">
        <f>IF(M53="","",RANK(M53,$M$8:$M$70,1))</f>
        <v>16</v>
      </c>
    </row>
    <row r="54" spans="1:14" ht="12.75" customHeight="1" x14ac:dyDescent="0.15">
      <c r="A54" s="44"/>
      <c r="B54" s="45"/>
      <c r="C54" s="48"/>
      <c r="D54" s="39"/>
      <c r="E54" s="40"/>
      <c r="F54" s="48"/>
      <c r="G54" s="39"/>
      <c r="H54" s="40"/>
      <c r="I54" s="48"/>
      <c r="J54" s="39"/>
      <c r="K54" s="40"/>
      <c r="L54" s="41"/>
      <c r="M54" s="42"/>
      <c r="N54" s="43"/>
    </row>
    <row r="55" spans="1:14" ht="12.75" customHeight="1" x14ac:dyDescent="0.15">
      <c r="A55" s="44"/>
      <c r="B55" s="45"/>
      <c r="C55" s="48"/>
      <c r="D55" s="39"/>
      <c r="E55" s="40"/>
      <c r="F55" s="48"/>
      <c r="G55" s="39"/>
      <c r="H55" s="40"/>
      <c r="I55" s="48"/>
      <c r="J55" s="39"/>
      <c r="K55" s="40"/>
      <c r="L55" s="41"/>
      <c r="M55" s="42"/>
      <c r="N55" s="43"/>
    </row>
    <row r="56" spans="1:14" ht="12.75" customHeight="1" x14ac:dyDescent="0.15">
      <c r="A56" s="44">
        <v>17</v>
      </c>
      <c r="B56" s="45" t="s">
        <v>50</v>
      </c>
      <c r="C56" s="46" t="s">
        <v>51</v>
      </c>
      <c r="D56" s="39">
        <f>'1-й тур'!I38</f>
        <v>0</v>
      </c>
      <c r="E56" s="40">
        <v>20.5</v>
      </c>
      <c r="F56" s="46" t="s">
        <v>51</v>
      </c>
      <c r="G56" s="39">
        <f>'2-й тур'!I38</f>
        <v>16203.75</v>
      </c>
      <c r="H56" s="40">
        <f>IF(G56=0,"",RANK(G56,$G$8:$G$70))</f>
        <v>3</v>
      </c>
      <c r="I56" s="46" t="s">
        <v>51</v>
      </c>
      <c r="J56" s="39">
        <f>'3-тур'!I38</f>
        <v>6609.25</v>
      </c>
      <c r="K56" s="40">
        <f>IF(J56=0,"",RANK(J56,$J$8:$J$70))</f>
        <v>10</v>
      </c>
      <c r="L56" s="41">
        <f>SUM(D56,G56,J56)</f>
        <v>22813</v>
      </c>
      <c r="M56" s="42">
        <f>IF(SUM(E56,H56,K56)=0,"",SUM(E56,H56,K56))</f>
        <v>33.5</v>
      </c>
      <c r="N56" s="43">
        <f>IF(M56="","",RANK(M56,$M$8:$M$70,1))</f>
        <v>13</v>
      </c>
    </row>
    <row r="57" spans="1:14" ht="12.75" customHeight="1" x14ac:dyDescent="0.15">
      <c r="A57" s="44"/>
      <c r="B57" s="45"/>
      <c r="C57" s="46"/>
      <c r="D57" s="39"/>
      <c r="E57" s="40"/>
      <c r="F57" s="46"/>
      <c r="G57" s="39"/>
      <c r="H57" s="40"/>
      <c r="I57" s="46"/>
      <c r="J57" s="39"/>
      <c r="K57" s="40"/>
      <c r="L57" s="41"/>
      <c r="M57" s="42"/>
      <c r="N57" s="43"/>
    </row>
    <row r="58" spans="1:14" ht="12.95" customHeight="1" x14ac:dyDescent="0.15">
      <c r="A58" s="44"/>
      <c r="B58" s="45"/>
      <c r="C58" s="46"/>
      <c r="D58" s="39"/>
      <c r="E58" s="40"/>
      <c r="F58" s="46"/>
      <c r="G58" s="39"/>
      <c r="H58" s="40"/>
      <c r="I58" s="46"/>
      <c r="J58" s="39"/>
      <c r="K58" s="40"/>
      <c r="L58" s="41"/>
      <c r="M58" s="42"/>
      <c r="N58" s="43"/>
    </row>
    <row r="59" spans="1:14" ht="12.75" customHeight="1" x14ac:dyDescent="0.15">
      <c r="A59" s="44">
        <v>18</v>
      </c>
      <c r="B59" s="45" t="s">
        <v>52</v>
      </c>
      <c r="C59" s="46" t="s">
        <v>53</v>
      </c>
      <c r="D59" s="39">
        <f>'1-й тур'!L38</f>
        <v>9281.75</v>
      </c>
      <c r="E59" s="40">
        <f>IF(D59=0,"",RANK(D59,$D$8:$D$70))</f>
        <v>8</v>
      </c>
      <c r="F59" s="46" t="s">
        <v>53</v>
      </c>
      <c r="G59" s="39">
        <f>'2-й тур'!L38</f>
        <v>11285.5</v>
      </c>
      <c r="H59" s="40">
        <f>IF(G59=0,"",RANK(G59,$G$8:$G$70))</f>
        <v>8</v>
      </c>
      <c r="I59" s="46" t="s">
        <v>53</v>
      </c>
      <c r="J59" s="39">
        <f>'3-тур'!L38</f>
        <v>8512.75</v>
      </c>
      <c r="K59" s="40">
        <f>IF(J59=0,"",RANK(J59,$J$8:$J$70))</f>
        <v>8</v>
      </c>
      <c r="L59" s="41">
        <f>SUM(D59,G59,J59)</f>
        <v>29080</v>
      </c>
      <c r="M59" s="42">
        <f>IF(SUM(E59,H59,K59)=0,"",SUM(E59,H59,K59))</f>
        <v>24</v>
      </c>
      <c r="N59" s="43">
        <f>IF(M59="","",RANK(M59,$M$8:$M$70,1))</f>
        <v>5</v>
      </c>
    </row>
    <row r="60" spans="1:14" ht="12.75" customHeight="1" x14ac:dyDescent="0.15">
      <c r="A60" s="44"/>
      <c r="B60" s="45"/>
      <c r="C60" s="46"/>
      <c r="D60" s="39"/>
      <c r="E60" s="40"/>
      <c r="F60" s="46"/>
      <c r="G60" s="39"/>
      <c r="H60" s="40"/>
      <c r="I60" s="46"/>
      <c r="J60" s="39"/>
      <c r="K60" s="40"/>
      <c r="L60" s="41"/>
      <c r="M60" s="42"/>
      <c r="N60" s="43"/>
    </row>
    <row r="61" spans="1:14" ht="9.9499999999999993" customHeight="1" x14ac:dyDescent="0.15">
      <c r="A61" s="44"/>
      <c r="B61" s="45"/>
      <c r="C61" s="46"/>
      <c r="D61" s="39"/>
      <c r="E61" s="40"/>
      <c r="F61" s="46"/>
      <c r="G61" s="39"/>
      <c r="H61" s="40"/>
      <c r="I61" s="46"/>
      <c r="J61" s="39"/>
      <c r="K61" s="40"/>
      <c r="L61" s="41"/>
      <c r="M61" s="42"/>
      <c r="N61" s="43"/>
    </row>
    <row r="62" spans="1:14" ht="12.75" customHeight="1" x14ac:dyDescent="0.15">
      <c r="A62" s="44">
        <v>19</v>
      </c>
      <c r="B62" s="45" t="s">
        <v>54</v>
      </c>
      <c r="C62" s="46" t="s">
        <v>55</v>
      </c>
      <c r="D62" s="39">
        <f>'1-й тур'!O38</f>
        <v>7014.5</v>
      </c>
      <c r="E62" s="40">
        <f>IF(D62=0,"",RANK(D62,$D$8:$D$70))</f>
        <v>12</v>
      </c>
      <c r="F62" s="46" t="s">
        <v>55</v>
      </c>
      <c r="G62" s="39">
        <f>'2-й тур'!O38</f>
        <v>1250</v>
      </c>
      <c r="H62" s="40">
        <f>IF(G62=0,"",RANK(G62,$G$8:$G$70))</f>
        <v>20</v>
      </c>
      <c r="I62" s="46" t="s">
        <v>55</v>
      </c>
      <c r="J62" s="39">
        <f>'3-тур'!O38</f>
        <v>729</v>
      </c>
      <c r="K62" s="40">
        <f>IF(J62=0,"",RANK(J62,$J$8:$J$70))</f>
        <v>18</v>
      </c>
      <c r="L62" s="41">
        <f>SUM(D62,G62,J62)</f>
        <v>8993.5</v>
      </c>
      <c r="M62" s="42">
        <f>IF(SUM(E62,H62,K62)=0,"",SUM(E62,H62,K62))</f>
        <v>50</v>
      </c>
      <c r="N62" s="43">
        <f>IF(M62="","",RANK(M62,$M$8:$M$70,1))</f>
        <v>17</v>
      </c>
    </row>
    <row r="63" spans="1:14" ht="12.75" customHeight="1" x14ac:dyDescent="0.15">
      <c r="A63" s="44"/>
      <c r="B63" s="45"/>
      <c r="C63" s="46"/>
      <c r="D63" s="39"/>
      <c r="E63" s="40"/>
      <c r="F63" s="46"/>
      <c r="G63" s="39"/>
      <c r="H63" s="40"/>
      <c r="I63" s="46"/>
      <c r="J63" s="39"/>
      <c r="K63" s="40"/>
      <c r="L63" s="41"/>
      <c r="M63" s="42"/>
      <c r="N63" s="43"/>
    </row>
    <row r="64" spans="1:14" ht="10.9" customHeight="1" x14ac:dyDescent="0.15">
      <c r="A64" s="44"/>
      <c r="B64" s="45"/>
      <c r="C64" s="46"/>
      <c r="D64" s="39"/>
      <c r="E64" s="40"/>
      <c r="F64" s="46"/>
      <c r="G64" s="39"/>
      <c r="H64" s="40"/>
      <c r="I64" s="46"/>
      <c r="J64" s="39"/>
      <c r="K64" s="40"/>
      <c r="L64" s="41"/>
      <c r="M64" s="42"/>
      <c r="N64" s="43"/>
    </row>
    <row r="65" spans="1:14" ht="12.75" customHeight="1" x14ac:dyDescent="0.15">
      <c r="A65" s="44">
        <v>20</v>
      </c>
      <c r="B65" s="45" t="s">
        <v>56</v>
      </c>
      <c r="C65" s="46" t="s">
        <v>57</v>
      </c>
      <c r="D65" s="39">
        <f>'1-й тур'!R38</f>
        <v>11161.5</v>
      </c>
      <c r="E65" s="40">
        <f>IF(D65=0,"",RANK(D65,$D$8:$D$70))</f>
        <v>6</v>
      </c>
      <c r="F65" s="47" t="s">
        <v>57</v>
      </c>
      <c r="G65" s="39">
        <f>'2-й тур'!R38</f>
        <v>16212.5</v>
      </c>
      <c r="H65" s="40">
        <f>IF(G65=0,"",RANK(G65,$G$8:$G$70))</f>
        <v>2</v>
      </c>
      <c r="I65" s="47" t="s">
        <v>57</v>
      </c>
      <c r="J65" s="39">
        <f>'3-тур'!R38</f>
        <v>9897.25</v>
      </c>
      <c r="K65" s="40">
        <f>IF(J65=0,"",RANK(J65,$J$8:$J$70))</f>
        <v>5</v>
      </c>
      <c r="L65" s="41">
        <f>SUM(D65,G65,J65)</f>
        <v>37271.25</v>
      </c>
      <c r="M65" s="42">
        <f>IF(SUM(E65,H65,K65)=0,"",SUM(E65,H65,K65))</f>
        <v>13</v>
      </c>
      <c r="N65" s="43">
        <f>IF(M65="","",RANK(M65,$M$8:$M$70,1))</f>
        <v>3</v>
      </c>
    </row>
    <row r="66" spans="1:14" ht="12.75" customHeight="1" x14ac:dyDescent="0.15">
      <c r="A66" s="44"/>
      <c r="B66" s="45"/>
      <c r="C66" s="46"/>
      <c r="D66" s="39"/>
      <c r="E66" s="40"/>
      <c r="F66" s="47"/>
      <c r="G66" s="39"/>
      <c r="H66" s="40"/>
      <c r="I66" s="47"/>
      <c r="J66" s="39"/>
      <c r="K66" s="40"/>
      <c r="L66" s="41"/>
      <c r="M66" s="42"/>
      <c r="N66" s="43"/>
    </row>
    <row r="67" spans="1:14" ht="12.75" customHeight="1" x14ac:dyDescent="0.15">
      <c r="A67" s="44"/>
      <c r="B67" s="45"/>
      <c r="C67" s="46"/>
      <c r="D67" s="39"/>
      <c r="E67" s="40"/>
      <c r="F67" s="47"/>
      <c r="G67" s="39"/>
      <c r="H67" s="40"/>
      <c r="I67" s="47"/>
      <c r="J67" s="39"/>
      <c r="K67" s="40"/>
      <c r="L67" s="41"/>
      <c r="M67" s="42"/>
      <c r="N67" s="43"/>
    </row>
    <row r="68" spans="1:14" ht="12.75" customHeight="1" x14ac:dyDescent="0.15">
      <c r="A68" s="44">
        <v>21</v>
      </c>
      <c r="B68" s="45" t="s">
        <v>58</v>
      </c>
      <c r="C68" s="46" t="s">
        <v>59</v>
      </c>
      <c r="D68" s="39">
        <f>'1-й тур'!U38</f>
        <v>12573.5</v>
      </c>
      <c r="E68" s="40">
        <f>IF(D68=0,"",RANK(D68,$D$8:$D$70))</f>
        <v>4</v>
      </c>
      <c r="F68" s="46" t="s">
        <v>60</v>
      </c>
      <c r="G68" s="39">
        <f>'2-й тур'!U38</f>
        <v>7997.5</v>
      </c>
      <c r="H68" s="40">
        <f>IF(G68=0,"",RANK(G68,$G$8:$G$70))</f>
        <v>12</v>
      </c>
      <c r="I68" s="46" t="s">
        <v>60</v>
      </c>
      <c r="J68" s="39">
        <f>'3-тур'!U38</f>
        <v>3723.5</v>
      </c>
      <c r="K68" s="40">
        <f>IF(J68=0,"",RANK(J68,$J$8:$J$70))</f>
        <v>15</v>
      </c>
      <c r="L68" s="41">
        <f>SUM(D68,G68,J68)</f>
        <v>24294.5</v>
      </c>
      <c r="M68" s="42">
        <f>IF(SUM(E68,H68,K68)=0,"",SUM(E68,H68,K68))</f>
        <v>31</v>
      </c>
      <c r="N68" s="43">
        <f>IF(M68="","",RANK(M68,$M$8:$M$70,1))</f>
        <v>11</v>
      </c>
    </row>
    <row r="69" spans="1:14" ht="12.75" customHeight="1" x14ac:dyDescent="0.15">
      <c r="A69" s="44"/>
      <c r="B69" s="45"/>
      <c r="C69" s="46"/>
      <c r="D69" s="39"/>
      <c r="E69" s="40"/>
      <c r="F69" s="46"/>
      <c r="G69" s="39"/>
      <c r="H69" s="40"/>
      <c r="I69" s="46"/>
      <c r="J69" s="39"/>
      <c r="K69" s="40"/>
      <c r="L69" s="41"/>
      <c r="M69" s="42"/>
      <c r="N69" s="43"/>
    </row>
    <row r="70" spans="1:14" ht="12.75" customHeight="1" x14ac:dyDescent="0.15">
      <c r="A70" s="44"/>
      <c r="B70" s="45"/>
      <c r="C70" s="46"/>
      <c r="D70" s="39"/>
      <c r="E70" s="40"/>
      <c r="F70" s="46"/>
      <c r="G70" s="39"/>
      <c r="H70" s="40"/>
      <c r="I70" s="46"/>
      <c r="J70" s="39"/>
      <c r="K70" s="40"/>
      <c r="L70" s="41"/>
      <c r="M70" s="42"/>
      <c r="N70" s="43"/>
    </row>
  </sheetData>
  <autoFilter ref="A6:N49" xr:uid="{00000000-0009-0000-0000-000000000000}"/>
  <mergeCells count="307">
    <mergeCell ref="A1:N1"/>
    <mergeCell ref="A2:N2"/>
    <mergeCell ref="A3:N3"/>
    <mergeCell ref="A4:N4"/>
    <mergeCell ref="A6:A7"/>
    <mergeCell ref="B6:B7"/>
    <mergeCell ref="D6:E6"/>
    <mergeCell ref="G6:H6"/>
    <mergeCell ref="J6:K6"/>
    <mergeCell ref="L6:L7"/>
    <mergeCell ref="M6:M7"/>
    <mergeCell ref="N6:N7"/>
    <mergeCell ref="N8:N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I14:I16"/>
    <mergeCell ref="J8:J10"/>
    <mergeCell ref="K8:K10"/>
    <mergeCell ref="L8:L10"/>
    <mergeCell ref="M8:M10"/>
    <mergeCell ref="J14:J16"/>
    <mergeCell ref="K14:K16"/>
    <mergeCell ref="L14:L16"/>
    <mergeCell ref="M14:M16"/>
    <mergeCell ref="N14:N16"/>
    <mergeCell ref="P15:P17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A14:A16"/>
    <mergeCell ref="B14:B16"/>
    <mergeCell ref="C14:C16"/>
    <mergeCell ref="D14:D16"/>
    <mergeCell ref="E14:E16"/>
    <mergeCell ref="F14:F16"/>
    <mergeCell ref="G14:G16"/>
    <mergeCell ref="H14:H16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K26:K28"/>
    <mergeCell ref="L26:L28"/>
    <mergeCell ref="M26:M28"/>
    <mergeCell ref="N26:N28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0:J22"/>
    <mergeCell ref="K20:K22"/>
    <mergeCell ref="L20:L22"/>
    <mergeCell ref="M20:M22"/>
    <mergeCell ref="N20:N22"/>
    <mergeCell ref="J23:J25"/>
    <mergeCell ref="K23:K25"/>
    <mergeCell ref="L23:L25"/>
    <mergeCell ref="M23:M25"/>
    <mergeCell ref="N23:N25"/>
    <mergeCell ref="J29:J31"/>
    <mergeCell ref="K29:K31"/>
    <mergeCell ref="L29:L31"/>
    <mergeCell ref="M29:M31"/>
    <mergeCell ref="N29:N31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F26:F28"/>
    <mergeCell ref="G26:G28"/>
    <mergeCell ref="H26:H28"/>
    <mergeCell ref="I26:I28"/>
    <mergeCell ref="J26:J28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K38:K40"/>
    <mergeCell ref="L38:L40"/>
    <mergeCell ref="M38:M40"/>
    <mergeCell ref="N38:N40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2:J34"/>
    <mergeCell ref="K32:K34"/>
    <mergeCell ref="L32:L34"/>
    <mergeCell ref="M32:M34"/>
    <mergeCell ref="N32:N34"/>
    <mergeCell ref="J35:J37"/>
    <mergeCell ref="K35:K37"/>
    <mergeCell ref="L35:L37"/>
    <mergeCell ref="M35:M37"/>
    <mergeCell ref="N35:N37"/>
    <mergeCell ref="J41:J43"/>
    <mergeCell ref="K41:K43"/>
    <mergeCell ref="L41:L43"/>
    <mergeCell ref="M41:M43"/>
    <mergeCell ref="N41:N43"/>
    <mergeCell ref="A38:A40"/>
    <mergeCell ref="B38:B40"/>
    <mergeCell ref="C38:C40"/>
    <mergeCell ref="D38:D40"/>
    <mergeCell ref="E38:E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F38:F40"/>
    <mergeCell ref="G38:G40"/>
    <mergeCell ref="H38:H40"/>
    <mergeCell ref="I38:I40"/>
    <mergeCell ref="J38:J40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K50:K52"/>
    <mergeCell ref="L50:L52"/>
    <mergeCell ref="M50:M52"/>
    <mergeCell ref="N50:N52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4:J46"/>
    <mergeCell ref="K44:K46"/>
    <mergeCell ref="L44:L46"/>
    <mergeCell ref="M44:M46"/>
    <mergeCell ref="N44:N46"/>
    <mergeCell ref="J47:J49"/>
    <mergeCell ref="K47:K49"/>
    <mergeCell ref="L47:L49"/>
    <mergeCell ref="M47:M49"/>
    <mergeCell ref="N47:N49"/>
    <mergeCell ref="J53:J55"/>
    <mergeCell ref="K53:K55"/>
    <mergeCell ref="L53:L55"/>
    <mergeCell ref="M53:M55"/>
    <mergeCell ref="N53:N55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F50:F52"/>
    <mergeCell ref="G50:G52"/>
    <mergeCell ref="H50:H52"/>
    <mergeCell ref="I50:I52"/>
    <mergeCell ref="J50:J52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K62:K64"/>
    <mergeCell ref="L62:L64"/>
    <mergeCell ref="M62:M64"/>
    <mergeCell ref="N62:N64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6:J58"/>
    <mergeCell ref="K56:K58"/>
    <mergeCell ref="L56:L58"/>
    <mergeCell ref="M56:M58"/>
    <mergeCell ref="N56:N58"/>
    <mergeCell ref="J59:J61"/>
    <mergeCell ref="K59:K61"/>
    <mergeCell ref="L59:L61"/>
    <mergeCell ref="M59:M61"/>
    <mergeCell ref="N59:N61"/>
    <mergeCell ref="J65:J67"/>
    <mergeCell ref="K65:K67"/>
    <mergeCell ref="L65:L67"/>
    <mergeCell ref="M65:M67"/>
    <mergeCell ref="N65:N67"/>
    <mergeCell ref="A62:A64"/>
    <mergeCell ref="B62:B64"/>
    <mergeCell ref="C62:C64"/>
    <mergeCell ref="D62:D64"/>
    <mergeCell ref="E62:E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F62:F64"/>
    <mergeCell ref="G62:G64"/>
    <mergeCell ref="H62:H64"/>
    <mergeCell ref="I62:I64"/>
    <mergeCell ref="J62:J64"/>
    <mergeCell ref="J68:J70"/>
    <mergeCell ref="K68:K70"/>
    <mergeCell ref="L68:L70"/>
    <mergeCell ref="M68:M70"/>
    <mergeCell ref="N68:N70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</mergeCells>
  <pageMargins left="0.15763888888888899" right="0.15763888888888899" top="0.98402777777777795" bottom="0.98402777777777795" header="0.51180555555555496" footer="0.51180555555555496"/>
  <pageSetup paperSize="9" firstPageNumber="0" orientation="landscape" horizontalDpi="300" verticalDpi="30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85"/>
  <sheetViews>
    <sheetView zoomScale="77" zoomScaleNormal="77" workbookViewId="0">
      <selection activeCell="T9" sqref="T9"/>
    </sheetView>
  </sheetViews>
  <sheetFormatPr defaultColWidth="8.76171875" defaultRowHeight="12.75" x14ac:dyDescent="0.15"/>
  <cols>
    <col min="2" max="2" width="12" customWidth="1"/>
    <col min="5" max="5" width="12.13671875" customWidth="1"/>
    <col min="8" max="8" width="12.67578125" customWidth="1"/>
    <col min="11" max="11" width="11.0546875" customWidth="1"/>
    <col min="14" max="14" width="12.67578125" customWidth="1"/>
    <col min="17" max="17" width="12.13671875" customWidth="1"/>
    <col min="20" max="20" width="11.0546875" customWidth="1"/>
    <col min="23" max="23" width="11.32421875" customWidth="1"/>
    <col min="26" max="26" width="12" customWidth="1"/>
    <col min="29" max="29" width="11.32421875" customWidth="1"/>
    <col min="32" max="32" width="11.4609375" customWidth="1"/>
    <col min="35" max="35" width="11.32421875" customWidth="1"/>
    <col min="38" max="38" width="12" customWidth="1"/>
    <col min="41" max="41" width="11.59375" customWidth="1"/>
    <col min="44" max="44" width="13.078125" customWidth="1"/>
    <col min="47" max="47" width="11.32421875" customWidth="1"/>
    <col min="50" max="50" width="12.67578125" customWidth="1"/>
    <col min="53" max="53" width="13.078125" customWidth="1"/>
    <col min="56" max="56" width="11.59375" customWidth="1"/>
    <col min="59" max="59" width="11.0546875" customWidth="1"/>
  </cols>
  <sheetData>
    <row r="1" spans="1:62" ht="13.5" customHeight="1" x14ac:dyDescent="0.15">
      <c r="A1" s="67" t="s">
        <v>44</v>
      </c>
      <c r="B1" s="67"/>
      <c r="C1" s="67"/>
      <c r="D1" s="68" t="s">
        <v>42</v>
      </c>
      <c r="E1" s="68"/>
      <c r="F1" s="68"/>
      <c r="G1" s="70" t="s">
        <v>23</v>
      </c>
      <c r="H1" s="70"/>
      <c r="I1" s="70"/>
      <c r="J1" s="69" t="s">
        <v>28</v>
      </c>
      <c r="K1" s="69"/>
      <c r="L1" s="69"/>
      <c r="M1" s="67" t="s">
        <v>61</v>
      </c>
      <c r="N1" s="67"/>
      <c r="O1" s="67"/>
      <c r="P1" s="69" t="s">
        <v>37</v>
      </c>
      <c r="Q1" s="69"/>
      <c r="R1" s="69"/>
      <c r="S1" s="67" t="s">
        <v>17</v>
      </c>
      <c r="T1" s="67"/>
      <c r="U1" s="67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1:62" ht="13.5" customHeight="1" x14ac:dyDescent="0.15">
      <c r="A2" s="15" t="s">
        <v>62</v>
      </c>
      <c r="B2" s="16" t="s">
        <v>63</v>
      </c>
      <c r="C2" s="17" t="s">
        <v>11</v>
      </c>
      <c r="D2" s="26" t="s">
        <v>62</v>
      </c>
      <c r="E2" s="27" t="s">
        <v>63</v>
      </c>
      <c r="F2" s="28" t="s">
        <v>11</v>
      </c>
      <c r="G2" s="15" t="s">
        <v>62</v>
      </c>
      <c r="H2" s="16" t="s">
        <v>63</v>
      </c>
      <c r="I2" s="17" t="s">
        <v>11</v>
      </c>
      <c r="J2" s="26" t="s">
        <v>62</v>
      </c>
      <c r="K2" s="27" t="s">
        <v>63</v>
      </c>
      <c r="L2" s="28" t="s">
        <v>11</v>
      </c>
      <c r="M2" s="15" t="s">
        <v>62</v>
      </c>
      <c r="N2" s="16" t="s">
        <v>63</v>
      </c>
      <c r="O2" s="17" t="s">
        <v>11</v>
      </c>
      <c r="P2" s="26" t="s">
        <v>62</v>
      </c>
      <c r="Q2" s="27" t="s">
        <v>63</v>
      </c>
      <c r="R2" s="28" t="s">
        <v>11</v>
      </c>
      <c r="S2" s="15" t="s">
        <v>62</v>
      </c>
      <c r="T2" s="16" t="s">
        <v>63</v>
      </c>
      <c r="U2" s="17" t="s">
        <v>11</v>
      </c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8"/>
      <c r="BJ2" s="8"/>
    </row>
    <row r="3" spans="1:62" ht="13.5" customHeight="1" x14ac:dyDescent="0.15">
      <c r="A3" s="18" t="s">
        <v>66</v>
      </c>
      <c r="B3" s="19">
        <v>32</v>
      </c>
      <c r="C3" s="20">
        <f t="shared" ref="C3:C17" si="0">B3*B3</f>
        <v>1024</v>
      </c>
      <c r="D3" s="29" t="s">
        <v>67</v>
      </c>
      <c r="E3" s="30">
        <v>45</v>
      </c>
      <c r="F3" s="31">
        <f t="shared" ref="F3:F17" si="1">E3*E3</f>
        <v>2025</v>
      </c>
      <c r="G3" s="18" t="s">
        <v>66</v>
      </c>
      <c r="H3" s="19">
        <v>25.5</v>
      </c>
      <c r="I3" s="20">
        <f t="shared" ref="I3:I17" si="2">H3*H3</f>
        <v>650.25</v>
      </c>
      <c r="J3" s="29" t="s">
        <v>67</v>
      </c>
      <c r="K3" s="30">
        <v>57</v>
      </c>
      <c r="L3" s="31">
        <f t="shared" ref="L3:L17" si="3">K3*K3</f>
        <v>3249</v>
      </c>
      <c r="M3" s="18" t="s">
        <v>66</v>
      </c>
      <c r="N3" s="19">
        <v>32.5</v>
      </c>
      <c r="O3" s="20">
        <f t="shared" ref="O3:O17" si="4">N3*N3</f>
        <v>1056.25</v>
      </c>
      <c r="P3" s="29" t="s">
        <v>67</v>
      </c>
      <c r="Q3" s="30">
        <v>62.5</v>
      </c>
      <c r="R3" s="31">
        <f t="shared" ref="R3:R17" si="5">Q3*Q3</f>
        <v>3906.25</v>
      </c>
      <c r="S3" s="18" t="s">
        <v>66</v>
      </c>
      <c r="T3" s="19">
        <v>28</v>
      </c>
      <c r="U3" s="20">
        <f t="shared" ref="U3:U17" si="6">T3*T3</f>
        <v>784</v>
      </c>
      <c r="AN3" s="8"/>
      <c r="AQ3" s="8"/>
      <c r="AR3" s="10"/>
      <c r="AS3" s="10"/>
      <c r="AT3" s="8"/>
      <c r="AU3" s="10"/>
      <c r="AV3" s="10"/>
      <c r="AW3" s="8"/>
      <c r="AX3" s="10"/>
      <c r="AY3" s="10"/>
      <c r="AZ3" s="10"/>
      <c r="BA3" s="10"/>
      <c r="BB3" s="10"/>
      <c r="BC3" s="10"/>
      <c r="BD3" s="10"/>
      <c r="BE3" s="10"/>
      <c r="BF3" s="8"/>
      <c r="BG3" s="10"/>
      <c r="BH3" s="10"/>
      <c r="BI3" s="8"/>
      <c r="BJ3" s="8"/>
    </row>
    <row r="4" spans="1:62" ht="13.5" customHeight="1" x14ac:dyDescent="0.15">
      <c r="A4" s="18" t="s">
        <v>66</v>
      </c>
      <c r="B4" s="19">
        <v>25.5</v>
      </c>
      <c r="C4" s="20">
        <f t="shared" si="0"/>
        <v>650.25</v>
      </c>
      <c r="D4" s="29" t="s">
        <v>67</v>
      </c>
      <c r="E4" s="30">
        <v>45</v>
      </c>
      <c r="F4" s="31">
        <f t="shared" si="1"/>
        <v>2025</v>
      </c>
      <c r="G4" s="18" t="s">
        <v>67</v>
      </c>
      <c r="H4" s="19">
        <v>59.5</v>
      </c>
      <c r="I4" s="20">
        <f t="shared" si="2"/>
        <v>3540.25</v>
      </c>
      <c r="J4" s="29" t="s">
        <v>66</v>
      </c>
      <c r="K4" s="30">
        <v>39.5</v>
      </c>
      <c r="L4" s="31">
        <f t="shared" si="3"/>
        <v>1560.25</v>
      </c>
      <c r="M4" s="18" t="s">
        <v>67</v>
      </c>
      <c r="N4" s="19">
        <v>57</v>
      </c>
      <c r="O4" s="20">
        <f t="shared" si="4"/>
        <v>3249</v>
      </c>
      <c r="P4" s="29" t="s">
        <v>67</v>
      </c>
      <c r="Q4" s="30">
        <v>45</v>
      </c>
      <c r="R4" s="31">
        <f t="shared" si="5"/>
        <v>2025</v>
      </c>
      <c r="S4" s="18" t="s">
        <v>66</v>
      </c>
      <c r="T4" s="19">
        <v>33.5</v>
      </c>
      <c r="U4" s="20">
        <f t="shared" si="6"/>
        <v>1122.25</v>
      </c>
      <c r="AQ4" s="10"/>
      <c r="AR4" s="10"/>
      <c r="AS4" s="10"/>
      <c r="AT4" s="8"/>
      <c r="AU4" s="10"/>
      <c r="AV4" s="10"/>
      <c r="AW4" s="10"/>
      <c r="AX4" s="10"/>
      <c r="AY4" s="10"/>
      <c r="AZ4" s="10"/>
      <c r="BA4" s="10"/>
      <c r="BB4" s="10"/>
      <c r="BC4" s="8"/>
      <c r="BD4" s="10"/>
      <c r="BE4" s="10"/>
      <c r="BF4" s="8"/>
      <c r="BG4" s="10"/>
      <c r="BH4" s="10"/>
      <c r="BI4" s="8"/>
      <c r="BJ4" s="8"/>
    </row>
    <row r="5" spans="1:62" ht="13.5" customHeight="1" x14ac:dyDescent="0.15">
      <c r="A5" s="18" t="s">
        <v>66</v>
      </c>
      <c r="B5" s="19">
        <v>30.5</v>
      </c>
      <c r="C5" s="20">
        <f t="shared" si="0"/>
        <v>930.25</v>
      </c>
      <c r="D5" s="29"/>
      <c r="E5" s="30"/>
      <c r="F5" s="31">
        <f t="shared" si="1"/>
        <v>0</v>
      </c>
      <c r="G5" s="18" t="s">
        <v>67</v>
      </c>
      <c r="H5" s="19">
        <v>47</v>
      </c>
      <c r="I5" s="20">
        <f t="shared" si="2"/>
        <v>2209</v>
      </c>
      <c r="J5" s="29" t="s">
        <v>66</v>
      </c>
      <c r="K5" s="30">
        <v>28.5</v>
      </c>
      <c r="L5" s="31">
        <f t="shared" si="3"/>
        <v>812.25</v>
      </c>
      <c r="M5" s="18" t="s">
        <v>67</v>
      </c>
      <c r="N5" s="19">
        <v>52</v>
      </c>
      <c r="O5" s="20">
        <f t="shared" si="4"/>
        <v>2704</v>
      </c>
      <c r="P5" s="29" t="s">
        <v>66</v>
      </c>
      <c r="Q5" s="30">
        <v>27.5</v>
      </c>
      <c r="R5" s="31">
        <f t="shared" si="5"/>
        <v>756.25</v>
      </c>
      <c r="S5" s="18" t="s">
        <v>67</v>
      </c>
      <c r="T5" s="19">
        <v>50</v>
      </c>
      <c r="U5" s="20">
        <f t="shared" si="6"/>
        <v>2500</v>
      </c>
      <c r="AQ5" s="10"/>
      <c r="AR5" s="10"/>
      <c r="AS5" s="10"/>
      <c r="AT5" s="8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8"/>
      <c r="BG5" s="10"/>
      <c r="BH5" s="10"/>
      <c r="BI5" s="8"/>
      <c r="BJ5" s="8"/>
    </row>
    <row r="6" spans="1:62" ht="13.5" customHeight="1" x14ac:dyDescent="0.15">
      <c r="A6" s="18" t="s">
        <v>67</v>
      </c>
      <c r="B6" s="19">
        <v>46</v>
      </c>
      <c r="C6" s="20">
        <f t="shared" si="0"/>
        <v>2116</v>
      </c>
      <c r="D6" s="29"/>
      <c r="E6" s="30"/>
      <c r="F6" s="31">
        <f t="shared" si="1"/>
        <v>0</v>
      </c>
      <c r="G6" s="18" t="s">
        <v>67</v>
      </c>
      <c r="H6" s="19">
        <v>53</v>
      </c>
      <c r="I6" s="20">
        <f t="shared" si="2"/>
        <v>2809</v>
      </c>
      <c r="J6" s="29"/>
      <c r="K6" s="30"/>
      <c r="L6" s="31">
        <f t="shared" si="3"/>
        <v>0</v>
      </c>
      <c r="M6" s="18" t="s">
        <v>67</v>
      </c>
      <c r="N6" s="19">
        <v>60.5</v>
      </c>
      <c r="O6" s="20">
        <f t="shared" si="4"/>
        <v>3660.25</v>
      </c>
      <c r="P6" s="29" t="s">
        <v>66</v>
      </c>
      <c r="Q6" s="30">
        <v>26</v>
      </c>
      <c r="R6" s="31">
        <f t="shared" si="5"/>
        <v>676</v>
      </c>
      <c r="S6" s="18" t="s">
        <v>67</v>
      </c>
      <c r="T6" s="19">
        <v>48</v>
      </c>
      <c r="U6" s="20">
        <f t="shared" si="6"/>
        <v>2304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8"/>
      <c r="BJ6" s="8"/>
    </row>
    <row r="7" spans="1:62" ht="13.5" customHeight="1" x14ac:dyDescent="0.15">
      <c r="A7" s="18"/>
      <c r="B7" s="19"/>
      <c r="C7" s="20">
        <f t="shared" si="0"/>
        <v>0</v>
      </c>
      <c r="D7" s="29"/>
      <c r="E7" s="30"/>
      <c r="F7" s="31">
        <f t="shared" si="1"/>
        <v>0</v>
      </c>
      <c r="G7" s="18" t="s">
        <v>67</v>
      </c>
      <c r="H7" s="19">
        <v>47</v>
      </c>
      <c r="I7" s="20">
        <f t="shared" si="2"/>
        <v>2209</v>
      </c>
      <c r="J7" s="29"/>
      <c r="K7" s="30"/>
      <c r="L7" s="31">
        <f t="shared" si="3"/>
        <v>0</v>
      </c>
      <c r="M7" s="18"/>
      <c r="N7" s="19"/>
      <c r="O7" s="20">
        <f t="shared" si="4"/>
        <v>0</v>
      </c>
      <c r="P7" s="29"/>
      <c r="Q7" s="30"/>
      <c r="R7" s="31">
        <f t="shared" si="5"/>
        <v>0</v>
      </c>
      <c r="S7" s="18" t="s">
        <v>67</v>
      </c>
      <c r="T7" s="19">
        <v>47.5</v>
      </c>
      <c r="U7" s="20">
        <f t="shared" si="6"/>
        <v>2256.25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8"/>
      <c r="BJ7" s="8"/>
    </row>
    <row r="8" spans="1:62" ht="13.5" customHeight="1" x14ac:dyDescent="0.15">
      <c r="A8" s="18"/>
      <c r="B8" s="19"/>
      <c r="C8" s="20">
        <f t="shared" si="0"/>
        <v>0</v>
      </c>
      <c r="D8" s="29"/>
      <c r="E8" s="30"/>
      <c r="F8" s="31">
        <f t="shared" si="1"/>
        <v>0</v>
      </c>
      <c r="G8" s="18" t="s">
        <v>67</v>
      </c>
      <c r="H8" s="19">
        <v>45.5</v>
      </c>
      <c r="I8" s="20">
        <f t="shared" si="2"/>
        <v>2070.25</v>
      </c>
      <c r="J8" s="29"/>
      <c r="K8" s="30"/>
      <c r="L8" s="31">
        <f t="shared" si="3"/>
        <v>0</v>
      </c>
      <c r="M8" s="18"/>
      <c r="N8" s="19"/>
      <c r="O8" s="20">
        <f t="shared" si="4"/>
        <v>0</v>
      </c>
      <c r="P8" s="29"/>
      <c r="Q8" s="30"/>
      <c r="R8" s="31">
        <f t="shared" si="5"/>
        <v>0</v>
      </c>
      <c r="S8" s="18" t="s">
        <v>67</v>
      </c>
      <c r="T8" s="19">
        <v>46.5</v>
      </c>
      <c r="U8" s="20">
        <f t="shared" si="6"/>
        <v>2162.25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8"/>
      <c r="BJ8" s="8"/>
    </row>
    <row r="9" spans="1:62" ht="13.5" customHeight="1" x14ac:dyDescent="0.15">
      <c r="A9" s="18"/>
      <c r="B9" s="19"/>
      <c r="C9" s="20">
        <f t="shared" si="0"/>
        <v>0</v>
      </c>
      <c r="D9" s="29"/>
      <c r="E9" s="30"/>
      <c r="F9" s="31">
        <f t="shared" si="1"/>
        <v>0</v>
      </c>
      <c r="G9" s="18" t="s">
        <v>67</v>
      </c>
      <c r="H9" s="19">
        <v>56.5</v>
      </c>
      <c r="I9" s="20">
        <f t="shared" si="2"/>
        <v>3192.25</v>
      </c>
      <c r="J9" s="29"/>
      <c r="K9" s="30"/>
      <c r="L9" s="31">
        <f t="shared" si="3"/>
        <v>0</v>
      </c>
      <c r="M9" s="18"/>
      <c r="N9" s="19"/>
      <c r="O9" s="20">
        <f t="shared" si="4"/>
        <v>0</v>
      </c>
      <c r="P9" s="29"/>
      <c r="Q9" s="30"/>
      <c r="R9" s="31">
        <f t="shared" si="5"/>
        <v>0</v>
      </c>
      <c r="S9" s="18" t="s">
        <v>67</v>
      </c>
      <c r="T9" s="19">
        <v>52.5</v>
      </c>
      <c r="U9" s="20">
        <f t="shared" si="6"/>
        <v>2756.25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8"/>
      <c r="BJ9" s="8"/>
    </row>
    <row r="10" spans="1:62" ht="13.5" customHeight="1" x14ac:dyDescent="0.15">
      <c r="A10" s="18"/>
      <c r="B10" s="19"/>
      <c r="C10" s="20">
        <f t="shared" si="0"/>
        <v>0</v>
      </c>
      <c r="D10" s="29"/>
      <c r="E10" s="30"/>
      <c r="F10" s="31">
        <f t="shared" si="1"/>
        <v>0</v>
      </c>
      <c r="G10" s="18" t="s">
        <v>66</v>
      </c>
      <c r="H10" s="19">
        <v>27</v>
      </c>
      <c r="I10" s="20">
        <f t="shared" si="2"/>
        <v>729</v>
      </c>
      <c r="J10" s="29"/>
      <c r="K10" s="30"/>
      <c r="L10" s="31">
        <f t="shared" si="3"/>
        <v>0</v>
      </c>
      <c r="M10" s="18"/>
      <c r="N10" s="19"/>
      <c r="O10" s="20">
        <f t="shared" si="4"/>
        <v>0</v>
      </c>
      <c r="P10" s="29"/>
      <c r="Q10" s="30"/>
      <c r="R10" s="31">
        <f t="shared" si="5"/>
        <v>0</v>
      </c>
      <c r="S10" s="18"/>
      <c r="T10" s="19"/>
      <c r="U10" s="20">
        <f t="shared" si="6"/>
        <v>0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8"/>
      <c r="BJ10" s="8"/>
    </row>
    <row r="11" spans="1:62" ht="13.5" customHeight="1" x14ac:dyDescent="0.15">
      <c r="A11" s="18"/>
      <c r="B11" s="19"/>
      <c r="C11" s="20">
        <f t="shared" si="0"/>
        <v>0</v>
      </c>
      <c r="D11" s="29"/>
      <c r="E11" s="30"/>
      <c r="F11" s="31">
        <f t="shared" si="1"/>
        <v>0</v>
      </c>
      <c r="G11" s="18" t="s">
        <v>66</v>
      </c>
      <c r="H11" s="19">
        <v>30</v>
      </c>
      <c r="I11" s="20">
        <f t="shared" si="2"/>
        <v>900</v>
      </c>
      <c r="J11" s="29"/>
      <c r="K11" s="30"/>
      <c r="L11" s="31">
        <f t="shared" si="3"/>
        <v>0</v>
      </c>
      <c r="M11" s="18"/>
      <c r="N11" s="19"/>
      <c r="O11" s="20">
        <f t="shared" si="4"/>
        <v>0</v>
      </c>
      <c r="P11" s="29"/>
      <c r="Q11" s="30"/>
      <c r="R11" s="31">
        <f t="shared" si="5"/>
        <v>0</v>
      </c>
      <c r="S11" s="18"/>
      <c r="T11" s="19"/>
      <c r="U11" s="20">
        <f t="shared" si="6"/>
        <v>0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8"/>
      <c r="BJ11" s="8"/>
    </row>
    <row r="12" spans="1:62" ht="13.5" customHeight="1" x14ac:dyDescent="0.15">
      <c r="A12" s="18"/>
      <c r="B12" s="19"/>
      <c r="C12" s="20">
        <f t="shared" si="0"/>
        <v>0</v>
      </c>
      <c r="D12" s="29"/>
      <c r="E12" s="30"/>
      <c r="F12" s="31">
        <f t="shared" si="1"/>
        <v>0</v>
      </c>
      <c r="G12" s="18" t="s">
        <v>66</v>
      </c>
      <c r="H12" s="19">
        <v>25</v>
      </c>
      <c r="I12" s="20">
        <f t="shared" si="2"/>
        <v>625</v>
      </c>
      <c r="J12" s="29"/>
      <c r="K12" s="30"/>
      <c r="L12" s="31">
        <f t="shared" si="3"/>
        <v>0</v>
      </c>
      <c r="M12" s="18"/>
      <c r="N12" s="19"/>
      <c r="O12" s="20">
        <f t="shared" si="4"/>
        <v>0</v>
      </c>
      <c r="P12" s="29"/>
      <c r="Q12" s="30"/>
      <c r="R12" s="31">
        <f t="shared" si="5"/>
        <v>0</v>
      </c>
      <c r="S12" s="18"/>
      <c r="T12" s="19"/>
      <c r="U12" s="20">
        <f t="shared" si="6"/>
        <v>0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8"/>
      <c r="BJ12" s="8"/>
    </row>
    <row r="13" spans="1:62" ht="13.5" customHeight="1" x14ac:dyDescent="0.15">
      <c r="A13" s="18"/>
      <c r="B13" s="19"/>
      <c r="C13" s="20">
        <f t="shared" si="0"/>
        <v>0</v>
      </c>
      <c r="D13" s="29"/>
      <c r="E13" s="30"/>
      <c r="F13" s="31">
        <f t="shared" si="1"/>
        <v>0</v>
      </c>
      <c r="G13" s="18"/>
      <c r="H13" s="19"/>
      <c r="I13" s="20">
        <f t="shared" si="2"/>
        <v>0</v>
      </c>
      <c r="J13" s="29"/>
      <c r="K13" s="30"/>
      <c r="L13" s="31">
        <f t="shared" si="3"/>
        <v>0</v>
      </c>
      <c r="M13" s="18"/>
      <c r="N13" s="19"/>
      <c r="O13" s="20">
        <f t="shared" si="4"/>
        <v>0</v>
      </c>
      <c r="P13" s="29"/>
      <c r="Q13" s="30"/>
      <c r="R13" s="31">
        <f t="shared" si="5"/>
        <v>0</v>
      </c>
      <c r="S13" s="18"/>
      <c r="T13" s="19"/>
      <c r="U13" s="20">
        <f t="shared" si="6"/>
        <v>0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8"/>
      <c r="BJ13" s="8"/>
    </row>
    <row r="14" spans="1:62" ht="13.5" customHeight="1" x14ac:dyDescent="0.15">
      <c r="A14" s="18"/>
      <c r="B14" s="19"/>
      <c r="C14" s="20">
        <f t="shared" si="0"/>
        <v>0</v>
      </c>
      <c r="D14" s="29"/>
      <c r="E14" s="30"/>
      <c r="F14" s="31">
        <f t="shared" si="1"/>
        <v>0</v>
      </c>
      <c r="G14" s="18"/>
      <c r="H14" s="19"/>
      <c r="I14" s="20">
        <f t="shared" si="2"/>
        <v>0</v>
      </c>
      <c r="J14" s="29"/>
      <c r="K14" s="30"/>
      <c r="L14" s="31">
        <f t="shared" si="3"/>
        <v>0</v>
      </c>
      <c r="M14" s="18"/>
      <c r="N14" s="19"/>
      <c r="O14" s="20">
        <f t="shared" si="4"/>
        <v>0</v>
      </c>
      <c r="P14" s="29"/>
      <c r="Q14" s="30"/>
      <c r="R14" s="31">
        <f t="shared" si="5"/>
        <v>0</v>
      </c>
      <c r="S14" s="18"/>
      <c r="T14" s="19"/>
      <c r="U14" s="20">
        <f t="shared" si="6"/>
        <v>0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8"/>
      <c r="BJ14" s="8"/>
    </row>
    <row r="15" spans="1:62" ht="13.5" customHeight="1" x14ac:dyDescent="0.15">
      <c r="A15" s="18"/>
      <c r="B15" s="19"/>
      <c r="C15" s="20">
        <f t="shared" si="0"/>
        <v>0</v>
      </c>
      <c r="D15" s="29"/>
      <c r="E15" s="30"/>
      <c r="F15" s="31">
        <f t="shared" si="1"/>
        <v>0</v>
      </c>
      <c r="G15" s="18"/>
      <c r="H15" s="19"/>
      <c r="I15" s="20">
        <f t="shared" si="2"/>
        <v>0</v>
      </c>
      <c r="J15" s="29"/>
      <c r="K15" s="30"/>
      <c r="L15" s="31">
        <f t="shared" si="3"/>
        <v>0</v>
      </c>
      <c r="M15" s="18"/>
      <c r="N15" s="19"/>
      <c r="O15" s="20">
        <f t="shared" si="4"/>
        <v>0</v>
      </c>
      <c r="P15" s="29"/>
      <c r="Q15" s="30"/>
      <c r="R15" s="31">
        <f t="shared" si="5"/>
        <v>0</v>
      </c>
      <c r="S15" s="18"/>
      <c r="T15" s="19"/>
      <c r="U15" s="20">
        <f t="shared" si="6"/>
        <v>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8"/>
      <c r="BJ15" s="8"/>
    </row>
    <row r="16" spans="1:62" ht="13.5" customHeight="1" x14ac:dyDescent="0.15">
      <c r="A16" s="18"/>
      <c r="B16" s="19"/>
      <c r="C16" s="20">
        <f t="shared" si="0"/>
        <v>0</v>
      </c>
      <c r="D16" s="29"/>
      <c r="E16" s="30"/>
      <c r="F16" s="31">
        <f t="shared" si="1"/>
        <v>0</v>
      </c>
      <c r="G16" s="18"/>
      <c r="H16" s="19"/>
      <c r="I16" s="20">
        <f t="shared" si="2"/>
        <v>0</v>
      </c>
      <c r="J16" s="29"/>
      <c r="K16" s="30"/>
      <c r="L16" s="31">
        <f t="shared" si="3"/>
        <v>0</v>
      </c>
      <c r="M16" s="18"/>
      <c r="N16" s="19"/>
      <c r="O16" s="20">
        <f t="shared" si="4"/>
        <v>0</v>
      </c>
      <c r="P16" s="29"/>
      <c r="Q16" s="30"/>
      <c r="R16" s="31">
        <f t="shared" si="5"/>
        <v>0</v>
      </c>
      <c r="S16" s="18"/>
      <c r="T16" s="19"/>
      <c r="U16" s="20">
        <f t="shared" si="6"/>
        <v>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8"/>
      <c r="BJ16" s="8"/>
    </row>
    <row r="17" spans="1:62" ht="13.5" customHeight="1" x14ac:dyDescent="0.15">
      <c r="A17" s="21"/>
      <c r="B17" s="22"/>
      <c r="C17" s="23">
        <f t="shared" si="0"/>
        <v>0</v>
      </c>
      <c r="D17" s="32"/>
      <c r="E17" s="33"/>
      <c r="F17" s="34">
        <f t="shared" si="1"/>
        <v>0</v>
      </c>
      <c r="G17" s="21"/>
      <c r="H17" s="22"/>
      <c r="I17" s="23">
        <f t="shared" si="2"/>
        <v>0</v>
      </c>
      <c r="J17" s="32"/>
      <c r="K17" s="33"/>
      <c r="L17" s="34">
        <f t="shared" si="3"/>
        <v>0</v>
      </c>
      <c r="M17" s="21"/>
      <c r="N17" s="22"/>
      <c r="O17" s="23">
        <f t="shared" si="4"/>
        <v>0</v>
      </c>
      <c r="P17" s="32"/>
      <c r="Q17" s="33"/>
      <c r="R17" s="34">
        <f t="shared" si="5"/>
        <v>0</v>
      </c>
      <c r="S17" s="21"/>
      <c r="T17" s="22"/>
      <c r="U17" s="23">
        <f t="shared" si="6"/>
        <v>0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8"/>
      <c r="BJ17" s="8"/>
    </row>
    <row r="18" spans="1:62" ht="13.5" customHeight="1" x14ac:dyDescent="0.15">
      <c r="A18" s="24"/>
      <c r="B18" s="24"/>
      <c r="C18" s="25">
        <f>SUM(C3:C17)</f>
        <v>4720.5</v>
      </c>
      <c r="D18" s="35"/>
      <c r="E18" s="35"/>
      <c r="F18" s="25">
        <f>SUM(F3:F17)</f>
        <v>4050</v>
      </c>
      <c r="G18" s="24"/>
      <c r="H18" s="24"/>
      <c r="I18" s="25">
        <f>SUM(I3:I17)</f>
        <v>18934</v>
      </c>
      <c r="J18" s="35"/>
      <c r="K18" s="35"/>
      <c r="L18" s="25">
        <f>SUM(L3:L17)</f>
        <v>5621.5</v>
      </c>
      <c r="M18" s="24"/>
      <c r="N18" s="24"/>
      <c r="O18" s="25">
        <f>SUM(O3:O17)</f>
        <v>10669.5</v>
      </c>
      <c r="P18" s="35"/>
      <c r="Q18" s="35"/>
      <c r="R18" s="25">
        <f>SUM(R3:R17)</f>
        <v>7363.5</v>
      </c>
      <c r="S18" s="24"/>
      <c r="T18" s="24"/>
      <c r="U18" s="25">
        <f>SUM(U3:U17)</f>
        <v>13885</v>
      </c>
      <c r="AQ18" s="8"/>
      <c r="AR18" s="8"/>
      <c r="AS18" s="11"/>
      <c r="AT18" s="8"/>
      <c r="AU18" s="8"/>
      <c r="AV18" s="11"/>
      <c r="AW18" s="8"/>
      <c r="AX18" s="8"/>
      <c r="AY18" s="11"/>
      <c r="AZ18" s="8"/>
      <c r="BA18" s="8"/>
      <c r="BB18" s="11"/>
      <c r="BC18" s="8"/>
      <c r="BD18" s="8"/>
      <c r="BE18" s="11"/>
      <c r="BF18" s="8"/>
      <c r="BG18" s="8"/>
      <c r="BH18" s="11"/>
      <c r="BI18" s="8"/>
      <c r="BJ18" s="8"/>
    </row>
    <row r="19" spans="1:62" x14ac:dyDescent="0.15"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15">
      <c r="A20" s="12"/>
      <c r="B20" s="8"/>
      <c r="C20" s="8"/>
      <c r="D20" s="8"/>
      <c r="E20" s="8"/>
      <c r="F20" s="8"/>
    </row>
    <row r="21" spans="1:62" x14ac:dyDescent="0.15">
      <c r="A21" s="67" t="s">
        <v>64</v>
      </c>
      <c r="B21" s="67"/>
      <c r="C21" s="67"/>
      <c r="D21" s="68" t="s">
        <v>48</v>
      </c>
      <c r="E21" s="68"/>
      <c r="F21" s="68"/>
      <c r="G21" s="70" t="s">
        <v>50</v>
      </c>
      <c r="H21" s="70"/>
      <c r="I21" s="70"/>
      <c r="J21" s="70" t="s">
        <v>52</v>
      </c>
      <c r="K21" s="70"/>
      <c r="L21" s="70"/>
      <c r="M21" s="70" t="s">
        <v>54</v>
      </c>
      <c r="N21" s="70"/>
      <c r="O21" s="70"/>
      <c r="P21" s="70" t="s">
        <v>56</v>
      </c>
      <c r="Q21" s="70"/>
      <c r="R21" s="70"/>
      <c r="S21" s="70" t="s">
        <v>58</v>
      </c>
      <c r="T21" s="70"/>
      <c r="U21" s="70"/>
    </row>
    <row r="22" spans="1:62" x14ac:dyDescent="0.15">
      <c r="A22" s="15" t="s">
        <v>62</v>
      </c>
      <c r="B22" s="16" t="s">
        <v>63</v>
      </c>
      <c r="C22" s="17" t="s">
        <v>11</v>
      </c>
      <c r="D22" s="26" t="s">
        <v>62</v>
      </c>
      <c r="E22" s="27" t="s">
        <v>63</v>
      </c>
      <c r="F22" s="28" t="s">
        <v>11</v>
      </c>
      <c r="G22" s="15" t="s">
        <v>62</v>
      </c>
      <c r="H22" s="16" t="s">
        <v>63</v>
      </c>
      <c r="I22" s="17" t="s">
        <v>11</v>
      </c>
      <c r="J22" s="15" t="s">
        <v>62</v>
      </c>
      <c r="K22" s="16" t="s">
        <v>63</v>
      </c>
      <c r="L22" s="17" t="s">
        <v>11</v>
      </c>
      <c r="M22" s="15" t="s">
        <v>62</v>
      </c>
      <c r="N22" s="16" t="s">
        <v>63</v>
      </c>
      <c r="O22" s="17" t="s">
        <v>11</v>
      </c>
      <c r="P22" s="15" t="s">
        <v>62</v>
      </c>
      <c r="Q22" s="16" t="s">
        <v>63</v>
      </c>
      <c r="R22" s="17" t="s">
        <v>11</v>
      </c>
      <c r="S22" s="15" t="s">
        <v>62</v>
      </c>
      <c r="T22" s="16" t="s">
        <v>63</v>
      </c>
      <c r="U22" s="17" t="s">
        <v>11</v>
      </c>
    </row>
    <row r="23" spans="1:62" x14ac:dyDescent="0.15">
      <c r="A23" s="18" t="s">
        <v>67</v>
      </c>
      <c r="B23" s="19">
        <v>49.5</v>
      </c>
      <c r="C23" s="20">
        <f t="shared" ref="C23:C37" si="7">B23*B23</f>
        <v>2450.25</v>
      </c>
      <c r="D23" s="29"/>
      <c r="E23" s="30"/>
      <c r="F23" s="31">
        <f t="shared" ref="F23:F37" si="8">E23*E23</f>
        <v>0</v>
      </c>
      <c r="G23" s="18"/>
      <c r="H23" s="19"/>
      <c r="I23" s="20">
        <f t="shared" ref="I23:I37" si="9">H23*H23</f>
        <v>0</v>
      </c>
      <c r="J23" s="18" t="s">
        <v>67</v>
      </c>
      <c r="K23" s="19">
        <v>47</v>
      </c>
      <c r="L23" s="20">
        <f t="shared" ref="L23:L37" si="10">K23*K23</f>
        <v>2209</v>
      </c>
      <c r="M23" s="18" t="s">
        <v>67</v>
      </c>
      <c r="N23" s="19">
        <v>45</v>
      </c>
      <c r="O23" s="20">
        <f t="shared" ref="O23:O37" si="11">N23*N23</f>
        <v>2025</v>
      </c>
      <c r="P23" s="18" t="s">
        <v>67</v>
      </c>
      <c r="Q23" s="19">
        <v>47</v>
      </c>
      <c r="R23" s="20">
        <f t="shared" ref="R23:R37" si="12">Q23*Q23</f>
        <v>2209</v>
      </c>
      <c r="S23" s="18" t="s">
        <v>67</v>
      </c>
      <c r="T23" s="19">
        <v>45.5</v>
      </c>
      <c r="U23" s="20">
        <f t="shared" ref="U23:U37" si="13">T23*T23</f>
        <v>2070.25</v>
      </c>
    </row>
    <row r="24" spans="1:62" x14ac:dyDescent="0.15">
      <c r="A24" s="18" t="s">
        <v>67</v>
      </c>
      <c r="B24" s="19">
        <v>54</v>
      </c>
      <c r="C24" s="20">
        <f t="shared" si="7"/>
        <v>2916</v>
      </c>
      <c r="D24" s="29"/>
      <c r="E24" s="30"/>
      <c r="F24" s="31">
        <f t="shared" si="8"/>
        <v>0</v>
      </c>
      <c r="G24" s="18"/>
      <c r="H24" s="19"/>
      <c r="I24" s="20">
        <f t="shared" si="9"/>
        <v>0</v>
      </c>
      <c r="J24" s="18" t="s">
        <v>67</v>
      </c>
      <c r="K24" s="19">
        <v>46.5</v>
      </c>
      <c r="L24" s="20">
        <f t="shared" si="10"/>
        <v>2162.25</v>
      </c>
      <c r="M24" s="18" t="s">
        <v>67</v>
      </c>
      <c r="N24" s="19">
        <v>47.5</v>
      </c>
      <c r="O24" s="20">
        <f t="shared" si="11"/>
        <v>2256.25</v>
      </c>
      <c r="P24" s="18" t="s">
        <v>67</v>
      </c>
      <c r="Q24" s="19">
        <v>53</v>
      </c>
      <c r="R24" s="20">
        <f t="shared" si="12"/>
        <v>2809</v>
      </c>
      <c r="S24" s="18" t="s">
        <v>66</v>
      </c>
      <c r="T24" s="19">
        <v>32.5</v>
      </c>
      <c r="U24" s="20">
        <f t="shared" si="13"/>
        <v>1056.25</v>
      </c>
    </row>
    <row r="25" spans="1:62" x14ac:dyDescent="0.15">
      <c r="A25" s="18"/>
      <c r="B25" s="19"/>
      <c r="C25" s="20">
        <f t="shared" si="7"/>
        <v>0</v>
      </c>
      <c r="D25" s="29"/>
      <c r="E25" s="30"/>
      <c r="F25" s="31">
        <f t="shared" si="8"/>
        <v>0</v>
      </c>
      <c r="G25" s="18"/>
      <c r="H25" s="19"/>
      <c r="I25" s="20">
        <f t="shared" si="9"/>
        <v>0</v>
      </c>
      <c r="J25" s="18" t="s">
        <v>66</v>
      </c>
      <c r="K25" s="19">
        <v>26</v>
      </c>
      <c r="L25" s="20">
        <f t="shared" si="10"/>
        <v>676</v>
      </c>
      <c r="M25" s="18" t="s">
        <v>66</v>
      </c>
      <c r="N25" s="19">
        <v>26</v>
      </c>
      <c r="O25" s="20">
        <f t="shared" si="11"/>
        <v>676</v>
      </c>
      <c r="P25" s="18" t="s">
        <v>67</v>
      </c>
      <c r="Q25" s="19">
        <v>49.5</v>
      </c>
      <c r="R25" s="20">
        <f t="shared" si="12"/>
        <v>2450.25</v>
      </c>
      <c r="S25" s="18" t="s">
        <v>67</v>
      </c>
      <c r="T25" s="19">
        <v>49.5</v>
      </c>
      <c r="U25" s="20">
        <f t="shared" si="13"/>
        <v>2450.25</v>
      </c>
    </row>
    <row r="26" spans="1:62" ht="14.25" x14ac:dyDescent="0.15">
      <c r="A26" s="18"/>
      <c r="B26" s="19"/>
      <c r="C26" s="20">
        <f t="shared" si="7"/>
        <v>0</v>
      </c>
      <c r="D26" s="29"/>
      <c r="E26" s="30"/>
      <c r="F26" s="31">
        <f t="shared" si="8"/>
        <v>0</v>
      </c>
      <c r="G26" s="18"/>
      <c r="H26" s="19"/>
      <c r="I26" s="20">
        <f t="shared" si="9"/>
        <v>0</v>
      </c>
      <c r="J26" s="18" t="s">
        <v>67</v>
      </c>
      <c r="K26" s="19">
        <v>58.5</v>
      </c>
      <c r="L26" s="20">
        <f t="shared" si="10"/>
        <v>3422.25</v>
      </c>
      <c r="M26" s="18" t="s">
        <v>66</v>
      </c>
      <c r="N26" s="19">
        <v>25</v>
      </c>
      <c r="O26" s="20">
        <f t="shared" si="11"/>
        <v>625</v>
      </c>
      <c r="P26" s="18" t="s">
        <v>66</v>
      </c>
      <c r="Q26" s="19">
        <v>26</v>
      </c>
      <c r="R26" s="20">
        <f t="shared" si="12"/>
        <v>676</v>
      </c>
      <c r="S26" s="18" t="s">
        <v>66</v>
      </c>
      <c r="T26" s="19">
        <v>27.5</v>
      </c>
      <c r="U26" s="20">
        <f t="shared" si="13"/>
        <v>756.25</v>
      </c>
      <c r="V26" s="13"/>
      <c r="W26" s="13"/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3"/>
    </row>
    <row r="27" spans="1:62" ht="14.25" x14ac:dyDescent="0.15">
      <c r="A27" s="18"/>
      <c r="B27" s="19"/>
      <c r="C27" s="20">
        <f t="shared" si="7"/>
        <v>0</v>
      </c>
      <c r="D27" s="29"/>
      <c r="E27" s="30"/>
      <c r="F27" s="31">
        <f t="shared" si="8"/>
        <v>0</v>
      </c>
      <c r="G27" s="18"/>
      <c r="H27" s="19"/>
      <c r="I27" s="20">
        <f t="shared" si="9"/>
        <v>0</v>
      </c>
      <c r="J27" s="18" t="s">
        <v>66</v>
      </c>
      <c r="K27" s="19">
        <v>28.5</v>
      </c>
      <c r="L27" s="20">
        <f t="shared" si="10"/>
        <v>812.25</v>
      </c>
      <c r="M27" s="18" t="s">
        <v>66</v>
      </c>
      <c r="N27" s="19">
        <v>27.5</v>
      </c>
      <c r="O27" s="20">
        <f t="shared" si="11"/>
        <v>756.25</v>
      </c>
      <c r="P27" s="18" t="s">
        <v>66</v>
      </c>
      <c r="Q27" s="37">
        <v>31.5</v>
      </c>
      <c r="R27" s="20">
        <f t="shared" si="12"/>
        <v>992.25</v>
      </c>
      <c r="S27" s="18" t="s">
        <v>66</v>
      </c>
      <c r="T27" s="19">
        <v>27</v>
      </c>
      <c r="U27" s="20">
        <f t="shared" si="13"/>
        <v>729</v>
      </c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3"/>
    </row>
    <row r="28" spans="1:62" ht="14.25" x14ac:dyDescent="0.15">
      <c r="A28" s="18"/>
      <c r="B28" s="19"/>
      <c r="C28" s="20">
        <f t="shared" si="7"/>
        <v>0</v>
      </c>
      <c r="D28" s="29"/>
      <c r="E28" s="30"/>
      <c r="F28" s="31">
        <f t="shared" si="8"/>
        <v>0</v>
      </c>
      <c r="G28" s="18"/>
      <c r="H28" s="19"/>
      <c r="I28" s="20">
        <f t="shared" si="9"/>
        <v>0</v>
      </c>
      <c r="J28" s="18"/>
      <c r="K28" s="19"/>
      <c r="L28" s="20">
        <f t="shared" si="10"/>
        <v>0</v>
      </c>
      <c r="M28" s="18" t="s">
        <v>66</v>
      </c>
      <c r="N28" s="19">
        <v>26</v>
      </c>
      <c r="O28" s="20">
        <f t="shared" si="11"/>
        <v>676</v>
      </c>
      <c r="P28" s="18" t="s">
        <v>67</v>
      </c>
      <c r="Q28" s="19">
        <v>45</v>
      </c>
      <c r="R28" s="20">
        <f t="shared" si="12"/>
        <v>2025</v>
      </c>
      <c r="S28" s="18" t="s">
        <v>66</v>
      </c>
      <c r="T28" s="19">
        <v>29</v>
      </c>
      <c r="U28" s="20">
        <f t="shared" si="13"/>
        <v>841</v>
      </c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3"/>
    </row>
    <row r="29" spans="1:62" ht="14.25" x14ac:dyDescent="0.15">
      <c r="A29" s="18"/>
      <c r="B29" s="19"/>
      <c r="C29" s="20">
        <f t="shared" si="7"/>
        <v>0</v>
      </c>
      <c r="D29" s="29"/>
      <c r="E29" s="30"/>
      <c r="F29" s="31">
        <f t="shared" si="8"/>
        <v>0</v>
      </c>
      <c r="G29" s="18"/>
      <c r="H29" s="19"/>
      <c r="I29" s="20">
        <f t="shared" si="9"/>
        <v>0</v>
      </c>
      <c r="J29" s="18"/>
      <c r="K29" s="19"/>
      <c r="L29" s="20">
        <f t="shared" si="10"/>
        <v>0</v>
      </c>
      <c r="M29" s="18"/>
      <c r="N29" s="19"/>
      <c r="O29" s="20">
        <f t="shared" si="11"/>
        <v>0</v>
      </c>
      <c r="P29" s="18"/>
      <c r="Q29" s="19"/>
      <c r="R29" s="20">
        <f t="shared" si="12"/>
        <v>0</v>
      </c>
      <c r="S29" s="18" t="s">
        <v>66</v>
      </c>
      <c r="T29" s="19">
        <v>35</v>
      </c>
      <c r="U29" s="20">
        <f t="shared" si="13"/>
        <v>1225</v>
      </c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3"/>
    </row>
    <row r="30" spans="1:62" ht="14.25" x14ac:dyDescent="0.15">
      <c r="A30" s="18"/>
      <c r="B30" s="19"/>
      <c r="C30" s="20">
        <f t="shared" si="7"/>
        <v>0</v>
      </c>
      <c r="D30" s="29"/>
      <c r="E30" s="30"/>
      <c r="F30" s="31">
        <f t="shared" si="8"/>
        <v>0</v>
      </c>
      <c r="G30" s="18"/>
      <c r="H30" s="19"/>
      <c r="I30" s="20">
        <f t="shared" si="9"/>
        <v>0</v>
      </c>
      <c r="J30" s="18"/>
      <c r="K30" s="19"/>
      <c r="L30" s="20">
        <f t="shared" si="10"/>
        <v>0</v>
      </c>
      <c r="M30" s="18"/>
      <c r="N30" s="19"/>
      <c r="O30" s="20">
        <f t="shared" si="11"/>
        <v>0</v>
      </c>
      <c r="P30" s="18"/>
      <c r="Q30" s="19"/>
      <c r="R30" s="20">
        <f t="shared" si="12"/>
        <v>0</v>
      </c>
      <c r="S30" s="18" t="s">
        <v>66</v>
      </c>
      <c r="T30" s="19">
        <v>35.5</v>
      </c>
      <c r="U30" s="20">
        <f t="shared" si="13"/>
        <v>1260.25</v>
      </c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3"/>
    </row>
    <row r="31" spans="1:62" ht="14.25" x14ac:dyDescent="0.15">
      <c r="A31" s="18"/>
      <c r="B31" s="19"/>
      <c r="C31" s="20">
        <f t="shared" si="7"/>
        <v>0</v>
      </c>
      <c r="D31" s="29"/>
      <c r="E31" s="30"/>
      <c r="F31" s="31">
        <f t="shared" si="8"/>
        <v>0</v>
      </c>
      <c r="G31" s="18"/>
      <c r="H31" s="19"/>
      <c r="I31" s="20">
        <f t="shared" si="9"/>
        <v>0</v>
      </c>
      <c r="J31" s="18"/>
      <c r="K31" s="19"/>
      <c r="L31" s="20">
        <f t="shared" si="10"/>
        <v>0</v>
      </c>
      <c r="M31" s="18"/>
      <c r="N31" s="19"/>
      <c r="O31" s="20">
        <f t="shared" si="11"/>
        <v>0</v>
      </c>
      <c r="P31" s="18"/>
      <c r="Q31" s="19"/>
      <c r="R31" s="20">
        <f t="shared" si="12"/>
        <v>0</v>
      </c>
      <c r="S31" s="18" t="s">
        <v>66</v>
      </c>
      <c r="T31" s="19">
        <v>39.5</v>
      </c>
      <c r="U31" s="20">
        <f t="shared" si="13"/>
        <v>1560.25</v>
      </c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3"/>
    </row>
    <row r="32" spans="1:62" ht="14.25" x14ac:dyDescent="0.15">
      <c r="A32" s="18"/>
      <c r="B32" s="19"/>
      <c r="C32" s="20">
        <f t="shared" si="7"/>
        <v>0</v>
      </c>
      <c r="D32" s="29"/>
      <c r="E32" s="30"/>
      <c r="F32" s="31">
        <f t="shared" si="8"/>
        <v>0</v>
      </c>
      <c r="G32" s="18"/>
      <c r="H32" s="19"/>
      <c r="I32" s="20">
        <f t="shared" si="9"/>
        <v>0</v>
      </c>
      <c r="J32" s="18"/>
      <c r="K32" s="19"/>
      <c r="L32" s="20">
        <f t="shared" si="10"/>
        <v>0</v>
      </c>
      <c r="M32" s="18"/>
      <c r="N32" s="19"/>
      <c r="O32" s="20">
        <f t="shared" si="11"/>
        <v>0</v>
      </c>
      <c r="P32" s="18"/>
      <c r="Q32" s="19"/>
      <c r="R32" s="20">
        <f t="shared" si="12"/>
        <v>0</v>
      </c>
      <c r="S32" s="18" t="s">
        <v>66</v>
      </c>
      <c r="T32" s="19">
        <v>25</v>
      </c>
      <c r="U32" s="20">
        <f t="shared" si="13"/>
        <v>625</v>
      </c>
      <c r="V32" s="13"/>
      <c r="W32" s="13"/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3"/>
    </row>
    <row r="33" spans="1:40" ht="14.25" x14ac:dyDescent="0.15">
      <c r="A33" s="18"/>
      <c r="B33" s="19"/>
      <c r="C33" s="20">
        <f t="shared" si="7"/>
        <v>0</v>
      </c>
      <c r="D33" s="29"/>
      <c r="E33" s="30"/>
      <c r="F33" s="31">
        <f t="shared" si="8"/>
        <v>0</v>
      </c>
      <c r="G33" s="18"/>
      <c r="H33" s="19"/>
      <c r="I33" s="20">
        <f t="shared" si="9"/>
        <v>0</v>
      </c>
      <c r="J33" s="18"/>
      <c r="K33" s="19"/>
      <c r="L33" s="20">
        <f t="shared" si="10"/>
        <v>0</v>
      </c>
      <c r="M33" s="18"/>
      <c r="N33" s="19"/>
      <c r="O33" s="20">
        <f t="shared" si="11"/>
        <v>0</v>
      </c>
      <c r="P33" s="18"/>
      <c r="Q33" s="19"/>
      <c r="R33" s="20">
        <f t="shared" si="12"/>
        <v>0</v>
      </c>
      <c r="S33" s="18"/>
      <c r="T33" s="19"/>
      <c r="U33" s="20">
        <f t="shared" si="13"/>
        <v>0</v>
      </c>
      <c r="V33" s="13"/>
      <c r="W33" s="13"/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3"/>
    </row>
    <row r="34" spans="1:40" ht="14.25" x14ac:dyDescent="0.15">
      <c r="A34" s="18"/>
      <c r="B34" s="19"/>
      <c r="C34" s="20">
        <f t="shared" si="7"/>
        <v>0</v>
      </c>
      <c r="D34" s="29"/>
      <c r="E34" s="30"/>
      <c r="F34" s="31">
        <f t="shared" si="8"/>
        <v>0</v>
      </c>
      <c r="G34" s="18"/>
      <c r="H34" s="19"/>
      <c r="I34" s="20">
        <f t="shared" si="9"/>
        <v>0</v>
      </c>
      <c r="J34" s="18"/>
      <c r="K34" s="19"/>
      <c r="L34" s="20">
        <f t="shared" si="10"/>
        <v>0</v>
      </c>
      <c r="M34" s="18"/>
      <c r="N34" s="19"/>
      <c r="O34" s="20">
        <f t="shared" si="11"/>
        <v>0</v>
      </c>
      <c r="P34" s="18"/>
      <c r="Q34" s="19"/>
      <c r="R34" s="20">
        <f t="shared" si="12"/>
        <v>0</v>
      </c>
      <c r="S34" s="18"/>
      <c r="T34" s="19"/>
      <c r="U34" s="20">
        <f t="shared" si="13"/>
        <v>0</v>
      </c>
      <c r="V34" s="13"/>
      <c r="W34" s="13"/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3"/>
    </row>
    <row r="35" spans="1:40" ht="14.25" x14ac:dyDescent="0.15">
      <c r="A35" s="18"/>
      <c r="B35" s="19"/>
      <c r="C35" s="20">
        <f t="shared" si="7"/>
        <v>0</v>
      </c>
      <c r="D35" s="29"/>
      <c r="E35" s="30"/>
      <c r="F35" s="31">
        <f t="shared" si="8"/>
        <v>0</v>
      </c>
      <c r="G35" s="18"/>
      <c r="H35" s="19"/>
      <c r="I35" s="20">
        <f t="shared" si="9"/>
        <v>0</v>
      </c>
      <c r="J35" s="18"/>
      <c r="K35" s="19"/>
      <c r="L35" s="20">
        <f t="shared" si="10"/>
        <v>0</v>
      </c>
      <c r="M35" s="18"/>
      <c r="N35" s="19"/>
      <c r="O35" s="20">
        <f t="shared" si="11"/>
        <v>0</v>
      </c>
      <c r="P35" s="18"/>
      <c r="Q35" s="19"/>
      <c r="R35" s="20">
        <f t="shared" si="12"/>
        <v>0</v>
      </c>
      <c r="S35" s="18"/>
      <c r="T35" s="19"/>
      <c r="U35" s="20">
        <f t="shared" si="13"/>
        <v>0</v>
      </c>
      <c r="V35" s="13"/>
      <c r="W35" s="13"/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3"/>
    </row>
    <row r="36" spans="1:40" ht="14.25" x14ac:dyDescent="0.15">
      <c r="A36" s="18"/>
      <c r="B36" s="19"/>
      <c r="C36" s="20">
        <f t="shared" si="7"/>
        <v>0</v>
      </c>
      <c r="D36" s="29"/>
      <c r="E36" s="30"/>
      <c r="F36" s="31">
        <f t="shared" si="8"/>
        <v>0</v>
      </c>
      <c r="G36" s="18"/>
      <c r="H36" s="19"/>
      <c r="I36" s="20">
        <f t="shared" si="9"/>
        <v>0</v>
      </c>
      <c r="J36" s="18"/>
      <c r="K36" s="19"/>
      <c r="L36" s="20">
        <f t="shared" si="10"/>
        <v>0</v>
      </c>
      <c r="M36" s="18"/>
      <c r="N36" s="19"/>
      <c r="O36" s="20">
        <f t="shared" si="11"/>
        <v>0</v>
      </c>
      <c r="P36" s="18"/>
      <c r="Q36" s="19"/>
      <c r="R36" s="20">
        <f t="shared" si="12"/>
        <v>0</v>
      </c>
      <c r="S36" s="18"/>
      <c r="T36" s="19"/>
      <c r="U36" s="20">
        <f t="shared" si="13"/>
        <v>0</v>
      </c>
      <c r="V36" s="13"/>
      <c r="W36" s="13"/>
      <c r="X36" s="13"/>
      <c r="Y36" s="13"/>
      <c r="Z36" s="13"/>
      <c r="AA36" s="1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3"/>
    </row>
    <row r="37" spans="1:40" ht="14.25" x14ac:dyDescent="0.15">
      <c r="A37" s="21"/>
      <c r="B37" s="22"/>
      <c r="C37" s="23">
        <f t="shared" si="7"/>
        <v>0</v>
      </c>
      <c r="D37" s="32"/>
      <c r="E37" s="33"/>
      <c r="F37" s="34">
        <f t="shared" si="8"/>
        <v>0</v>
      </c>
      <c r="G37" s="21"/>
      <c r="H37" s="22"/>
      <c r="I37" s="23">
        <f t="shared" si="9"/>
        <v>0</v>
      </c>
      <c r="J37" s="21"/>
      <c r="K37" s="22"/>
      <c r="L37" s="23">
        <f t="shared" si="10"/>
        <v>0</v>
      </c>
      <c r="M37" s="21"/>
      <c r="N37" s="22"/>
      <c r="O37" s="23">
        <f t="shared" si="11"/>
        <v>0</v>
      </c>
      <c r="P37" s="21"/>
      <c r="Q37" s="22"/>
      <c r="R37" s="23">
        <f t="shared" si="12"/>
        <v>0</v>
      </c>
      <c r="S37" s="21"/>
      <c r="T37" s="22"/>
      <c r="U37" s="23">
        <f t="shared" si="13"/>
        <v>0</v>
      </c>
      <c r="V37" s="13"/>
      <c r="W37" s="13"/>
      <c r="X37" s="13"/>
      <c r="Y37" s="13"/>
      <c r="Z37" s="13"/>
      <c r="AA37" s="13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3"/>
    </row>
    <row r="38" spans="1:40" ht="14.25" x14ac:dyDescent="0.15">
      <c r="A38" s="24"/>
      <c r="B38" s="24"/>
      <c r="C38" s="25">
        <f>SUM(C23:C37)</f>
        <v>5366.25</v>
      </c>
      <c r="D38" s="35"/>
      <c r="E38" s="35"/>
      <c r="F38" s="25">
        <f>SUM(F23:F37)</f>
        <v>0</v>
      </c>
      <c r="G38" s="24"/>
      <c r="H38" s="24"/>
      <c r="I38" s="25">
        <f>SUM(I23:I37)</f>
        <v>0</v>
      </c>
      <c r="J38" s="24"/>
      <c r="K38" s="24"/>
      <c r="L38" s="25">
        <f>SUM(L23:L37)</f>
        <v>9281.75</v>
      </c>
      <c r="M38" s="24"/>
      <c r="N38" s="24"/>
      <c r="O38" s="25">
        <f>SUM(O23:O37)</f>
        <v>7014.5</v>
      </c>
      <c r="P38" s="24"/>
      <c r="Q38" s="24"/>
      <c r="R38" s="25">
        <f>SUM(R23:R37)</f>
        <v>11161.5</v>
      </c>
      <c r="S38" s="24"/>
      <c r="T38" s="24"/>
      <c r="U38" s="25">
        <f>SUM(U23:U37)</f>
        <v>12573.5</v>
      </c>
      <c r="V38" s="13"/>
      <c r="W38" s="13"/>
      <c r="X38" s="13"/>
      <c r="Y38" s="13"/>
      <c r="Z38" s="13"/>
      <c r="AA38" s="13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3"/>
    </row>
    <row r="39" spans="1:40" ht="14.25" x14ac:dyDescent="0.15">
      <c r="V39" s="13"/>
      <c r="W39" s="13"/>
      <c r="X39" s="13"/>
      <c r="Y39" s="13"/>
      <c r="Z39" s="13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3"/>
    </row>
    <row r="40" spans="1:40" ht="14.25" x14ac:dyDescent="0.15">
      <c r="V40" s="13"/>
      <c r="W40" s="13"/>
      <c r="X40" s="13"/>
      <c r="Y40" s="13"/>
      <c r="Z40" s="13"/>
      <c r="AA40" s="13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3"/>
    </row>
    <row r="41" spans="1:40" ht="14.25" x14ac:dyDescent="0.15">
      <c r="A41" s="69" t="s">
        <v>39</v>
      </c>
      <c r="B41" s="69"/>
      <c r="C41" s="69"/>
      <c r="D41" s="70" t="s">
        <v>34</v>
      </c>
      <c r="E41" s="70"/>
      <c r="F41" s="70"/>
      <c r="G41" s="69" t="s">
        <v>32</v>
      </c>
      <c r="H41" s="69"/>
      <c r="I41" s="69"/>
      <c r="J41" s="70" t="s">
        <v>65</v>
      </c>
      <c r="K41" s="70"/>
      <c r="L41" s="70"/>
      <c r="M41" s="68" t="s">
        <v>20</v>
      </c>
      <c r="N41" s="68"/>
      <c r="O41" s="68"/>
      <c r="P41" s="67" t="s">
        <v>13</v>
      </c>
      <c r="Q41" s="67"/>
      <c r="R41" s="67"/>
      <c r="S41" s="68" t="s">
        <v>30</v>
      </c>
      <c r="T41" s="68"/>
      <c r="U41" s="68"/>
      <c r="V41" s="13"/>
      <c r="W41" s="13"/>
      <c r="X41" s="13"/>
      <c r="Y41" s="13"/>
      <c r="Z41" s="13"/>
      <c r="AA41" s="13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3"/>
    </row>
    <row r="42" spans="1:40" ht="14.25" x14ac:dyDescent="0.15">
      <c r="A42" s="26" t="s">
        <v>62</v>
      </c>
      <c r="B42" s="27" t="s">
        <v>63</v>
      </c>
      <c r="C42" s="28" t="s">
        <v>11</v>
      </c>
      <c r="D42" s="15" t="s">
        <v>62</v>
      </c>
      <c r="E42" s="16" t="s">
        <v>63</v>
      </c>
      <c r="F42" s="17" t="s">
        <v>11</v>
      </c>
      <c r="G42" s="26" t="s">
        <v>62</v>
      </c>
      <c r="H42" s="27" t="s">
        <v>63</v>
      </c>
      <c r="I42" s="28" t="s">
        <v>11</v>
      </c>
      <c r="J42" s="15" t="s">
        <v>62</v>
      </c>
      <c r="K42" s="16" t="s">
        <v>63</v>
      </c>
      <c r="L42" s="17" t="s">
        <v>11</v>
      </c>
      <c r="M42" s="26" t="s">
        <v>62</v>
      </c>
      <c r="N42" s="27" t="s">
        <v>63</v>
      </c>
      <c r="O42" s="28" t="s">
        <v>11</v>
      </c>
      <c r="P42" s="15" t="s">
        <v>62</v>
      </c>
      <c r="Q42" s="16" t="s">
        <v>63</v>
      </c>
      <c r="R42" s="17" t="s">
        <v>11</v>
      </c>
      <c r="S42" s="26" t="s">
        <v>62</v>
      </c>
      <c r="T42" s="27" t="s">
        <v>63</v>
      </c>
      <c r="U42" s="28" t="s">
        <v>11</v>
      </c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3"/>
    </row>
    <row r="43" spans="1:40" ht="14.25" x14ac:dyDescent="0.15">
      <c r="A43" s="29" t="s">
        <v>67</v>
      </c>
      <c r="B43" s="30">
        <v>52</v>
      </c>
      <c r="C43" s="31">
        <f t="shared" ref="C43:C57" si="14">B43*B43</f>
        <v>2704</v>
      </c>
      <c r="D43" s="18" t="s">
        <v>67</v>
      </c>
      <c r="E43" s="19">
        <v>46.5</v>
      </c>
      <c r="F43" s="20">
        <f t="shared" ref="F43:F57" si="15">E43*E43</f>
        <v>2162.25</v>
      </c>
      <c r="G43" s="29" t="s">
        <v>67</v>
      </c>
      <c r="H43" s="30">
        <v>51.5</v>
      </c>
      <c r="I43" s="31">
        <f t="shared" ref="I43:I57" si="16">H43*H43</f>
        <v>2652.25</v>
      </c>
      <c r="J43" s="18" t="s">
        <v>67</v>
      </c>
      <c r="K43" s="19">
        <v>47</v>
      </c>
      <c r="L43" s="20">
        <f t="shared" ref="L43:L57" si="17">K43*K43</f>
        <v>2209</v>
      </c>
      <c r="M43" s="29" t="s">
        <v>67</v>
      </c>
      <c r="N43" s="30">
        <v>51.5</v>
      </c>
      <c r="O43" s="31">
        <f t="shared" ref="O43:O57" si="18">N43*N43</f>
        <v>2652.25</v>
      </c>
      <c r="P43" s="18" t="s">
        <v>67</v>
      </c>
      <c r="Q43" s="19">
        <v>91</v>
      </c>
      <c r="R43" s="20">
        <f t="shared" ref="R43:R57" si="19">Q43*Q43</f>
        <v>8281</v>
      </c>
      <c r="S43" s="29" t="s">
        <v>67</v>
      </c>
      <c r="T43" s="30">
        <v>57</v>
      </c>
      <c r="U43" s="31">
        <f t="shared" ref="U43:U57" si="20">T43*T43</f>
        <v>3249</v>
      </c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3"/>
    </row>
    <row r="44" spans="1:40" ht="12.75" customHeight="1" x14ac:dyDescent="0.15">
      <c r="A44" s="29"/>
      <c r="B44" s="30"/>
      <c r="C44" s="31">
        <f t="shared" si="14"/>
        <v>0</v>
      </c>
      <c r="D44" s="18" t="s">
        <v>67</v>
      </c>
      <c r="E44" s="19">
        <v>47</v>
      </c>
      <c r="F44" s="20">
        <f t="shared" si="15"/>
        <v>2209</v>
      </c>
      <c r="G44" s="29"/>
      <c r="H44" s="30"/>
      <c r="I44" s="31">
        <f t="shared" si="16"/>
        <v>0</v>
      </c>
      <c r="J44" s="18" t="s">
        <v>67</v>
      </c>
      <c r="K44" s="19">
        <v>60</v>
      </c>
      <c r="L44" s="20">
        <f t="shared" si="17"/>
        <v>3600</v>
      </c>
      <c r="M44" s="29" t="s">
        <v>67</v>
      </c>
      <c r="N44" s="30">
        <v>45</v>
      </c>
      <c r="O44" s="31">
        <f t="shared" si="18"/>
        <v>2025</v>
      </c>
      <c r="P44" s="18"/>
      <c r="Q44" s="19"/>
      <c r="R44" s="20">
        <f t="shared" si="19"/>
        <v>0</v>
      </c>
      <c r="S44" s="29" t="s">
        <v>67</v>
      </c>
      <c r="T44" s="30">
        <v>46</v>
      </c>
      <c r="U44" s="31">
        <f t="shared" si="20"/>
        <v>2116</v>
      </c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3"/>
    </row>
    <row r="45" spans="1:40" ht="12.75" customHeight="1" x14ac:dyDescent="0.15">
      <c r="A45" s="29"/>
      <c r="B45" s="30"/>
      <c r="C45" s="31">
        <f t="shared" si="14"/>
        <v>0</v>
      </c>
      <c r="D45" s="18" t="s">
        <v>67</v>
      </c>
      <c r="E45" s="19">
        <v>46</v>
      </c>
      <c r="F45" s="20">
        <f t="shared" si="15"/>
        <v>2116</v>
      </c>
      <c r="G45" s="29"/>
      <c r="H45" s="30"/>
      <c r="I45" s="31">
        <f t="shared" si="16"/>
        <v>0</v>
      </c>
      <c r="J45" s="18"/>
      <c r="K45" s="19"/>
      <c r="L45" s="20">
        <f t="shared" si="17"/>
        <v>0</v>
      </c>
      <c r="M45" s="29" t="s">
        <v>67</v>
      </c>
      <c r="N45" s="30">
        <v>45</v>
      </c>
      <c r="O45" s="31">
        <f t="shared" si="18"/>
        <v>2025</v>
      </c>
      <c r="P45" s="18"/>
      <c r="Q45" s="19"/>
      <c r="R45" s="20">
        <f t="shared" si="19"/>
        <v>0</v>
      </c>
      <c r="S45" s="29" t="s">
        <v>67</v>
      </c>
      <c r="T45" s="36">
        <v>49</v>
      </c>
      <c r="U45" s="31">
        <f t="shared" si="20"/>
        <v>2401</v>
      </c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3"/>
    </row>
    <row r="46" spans="1:40" ht="12.75" customHeight="1" x14ac:dyDescent="0.15">
      <c r="A46" s="29"/>
      <c r="B46" s="30"/>
      <c r="C46" s="31">
        <f t="shared" si="14"/>
        <v>0</v>
      </c>
      <c r="D46" s="18" t="s">
        <v>67</v>
      </c>
      <c r="E46" s="19">
        <v>51</v>
      </c>
      <c r="F46" s="20">
        <f t="shared" si="15"/>
        <v>2601</v>
      </c>
      <c r="G46" s="29"/>
      <c r="H46" s="30"/>
      <c r="I46" s="31">
        <f t="shared" si="16"/>
        <v>0</v>
      </c>
      <c r="J46" s="18"/>
      <c r="K46" s="19"/>
      <c r="L46" s="20">
        <f t="shared" si="17"/>
        <v>0</v>
      </c>
      <c r="M46" s="29" t="s">
        <v>66</v>
      </c>
      <c r="N46" s="30">
        <v>31</v>
      </c>
      <c r="O46" s="31">
        <f t="shared" si="18"/>
        <v>961</v>
      </c>
      <c r="P46" s="18"/>
      <c r="Q46" s="19"/>
      <c r="R46" s="20">
        <f t="shared" si="19"/>
        <v>0</v>
      </c>
      <c r="S46" s="29"/>
      <c r="T46" s="30"/>
      <c r="U46" s="31">
        <f t="shared" si="20"/>
        <v>0</v>
      </c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3"/>
    </row>
    <row r="47" spans="1:40" ht="12.75" customHeight="1" x14ac:dyDescent="0.15">
      <c r="A47" s="29"/>
      <c r="B47" s="30"/>
      <c r="C47" s="31">
        <f t="shared" si="14"/>
        <v>0</v>
      </c>
      <c r="D47" s="18" t="s">
        <v>67</v>
      </c>
      <c r="E47" s="19">
        <v>48</v>
      </c>
      <c r="F47" s="20">
        <f t="shared" si="15"/>
        <v>2304</v>
      </c>
      <c r="G47" s="29"/>
      <c r="H47" s="30"/>
      <c r="I47" s="31">
        <f t="shared" si="16"/>
        <v>0</v>
      </c>
      <c r="J47" s="18"/>
      <c r="K47" s="19"/>
      <c r="L47" s="20">
        <f t="shared" si="17"/>
        <v>0</v>
      </c>
      <c r="M47" s="29" t="s">
        <v>67</v>
      </c>
      <c r="N47" s="30">
        <v>48</v>
      </c>
      <c r="O47" s="31">
        <f t="shared" si="18"/>
        <v>2304</v>
      </c>
      <c r="P47" s="18"/>
      <c r="Q47" s="19"/>
      <c r="R47" s="20">
        <f t="shared" si="19"/>
        <v>0</v>
      </c>
      <c r="S47" s="29"/>
      <c r="T47" s="30"/>
      <c r="U47" s="31">
        <f t="shared" si="20"/>
        <v>0</v>
      </c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3"/>
    </row>
    <row r="48" spans="1:40" ht="12.75" customHeight="1" x14ac:dyDescent="0.15">
      <c r="A48" s="29"/>
      <c r="B48" s="30"/>
      <c r="C48" s="31">
        <f t="shared" si="14"/>
        <v>0</v>
      </c>
      <c r="D48" s="18" t="s">
        <v>67</v>
      </c>
      <c r="E48" s="19">
        <v>45</v>
      </c>
      <c r="F48" s="20">
        <f t="shared" si="15"/>
        <v>2025</v>
      </c>
      <c r="G48" s="29"/>
      <c r="H48" s="30"/>
      <c r="I48" s="31">
        <f t="shared" si="16"/>
        <v>0</v>
      </c>
      <c r="J48" s="18"/>
      <c r="K48" s="19"/>
      <c r="L48" s="20">
        <f t="shared" si="17"/>
        <v>0</v>
      </c>
      <c r="M48" s="29" t="s">
        <v>67</v>
      </c>
      <c r="N48" s="30">
        <v>51</v>
      </c>
      <c r="O48" s="31">
        <f t="shared" si="18"/>
        <v>2601</v>
      </c>
      <c r="P48" s="18"/>
      <c r="Q48" s="19"/>
      <c r="R48" s="20">
        <f t="shared" si="19"/>
        <v>0</v>
      </c>
      <c r="S48" s="29"/>
      <c r="T48" s="30"/>
      <c r="U48" s="31">
        <f t="shared" si="20"/>
        <v>0</v>
      </c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3"/>
    </row>
    <row r="49" spans="1:40" ht="12.75" customHeight="1" x14ac:dyDescent="0.15">
      <c r="A49" s="29"/>
      <c r="B49" s="30"/>
      <c r="C49" s="31">
        <f t="shared" si="14"/>
        <v>0</v>
      </c>
      <c r="D49" s="18"/>
      <c r="E49" s="19"/>
      <c r="F49" s="20">
        <f t="shared" si="15"/>
        <v>0</v>
      </c>
      <c r="G49" s="29"/>
      <c r="H49" s="30"/>
      <c r="I49" s="31">
        <f t="shared" si="16"/>
        <v>0</v>
      </c>
      <c r="J49" s="18"/>
      <c r="K49" s="19"/>
      <c r="L49" s="20">
        <f t="shared" si="17"/>
        <v>0</v>
      </c>
      <c r="M49" s="29"/>
      <c r="N49" s="30"/>
      <c r="O49" s="31">
        <f t="shared" si="18"/>
        <v>0</v>
      </c>
      <c r="P49" s="18"/>
      <c r="Q49" s="19"/>
      <c r="R49" s="20">
        <f t="shared" si="19"/>
        <v>0</v>
      </c>
      <c r="S49" s="29"/>
      <c r="T49" s="30"/>
      <c r="U49" s="31">
        <f t="shared" si="20"/>
        <v>0</v>
      </c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3"/>
    </row>
    <row r="50" spans="1:40" ht="12.75" customHeight="1" x14ac:dyDescent="0.15">
      <c r="A50" s="29"/>
      <c r="B50" s="30"/>
      <c r="C50" s="31">
        <f t="shared" si="14"/>
        <v>0</v>
      </c>
      <c r="D50" s="18"/>
      <c r="E50" s="19"/>
      <c r="F50" s="20">
        <f t="shared" si="15"/>
        <v>0</v>
      </c>
      <c r="G50" s="29"/>
      <c r="H50" s="30"/>
      <c r="I50" s="31">
        <f t="shared" si="16"/>
        <v>0</v>
      </c>
      <c r="J50" s="18"/>
      <c r="K50" s="19"/>
      <c r="L50" s="20">
        <f t="shared" si="17"/>
        <v>0</v>
      </c>
      <c r="M50" s="29"/>
      <c r="N50" s="30"/>
      <c r="O50" s="31">
        <f t="shared" si="18"/>
        <v>0</v>
      </c>
      <c r="P50" s="18"/>
      <c r="Q50" s="19"/>
      <c r="R50" s="20">
        <f t="shared" si="19"/>
        <v>0</v>
      </c>
      <c r="S50" s="29"/>
      <c r="T50" s="30"/>
      <c r="U50" s="31">
        <f t="shared" si="20"/>
        <v>0</v>
      </c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3"/>
    </row>
    <row r="51" spans="1:40" ht="12.75" customHeight="1" x14ac:dyDescent="0.15">
      <c r="A51" s="29"/>
      <c r="B51" s="30"/>
      <c r="C51" s="31">
        <f t="shared" si="14"/>
        <v>0</v>
      </c>
      <c r="D51" s="18"/>
      <c r="E51" s="19"/>
      <c r="F51" s="20">
        <f t="shared" si="15"/>
        <v>0</v>
      </c>
      <c r="G51" s="29"/>
      <c r="H51" s="30"/>
      <c r="I51" s="31">
        <f t="shared" si="16"/>
        <v>0</v>
      </c>
      <c r="J51" s="18"/>
      <c r="K51" s="19"/>
      <c r="L51" s="20">
        <f t="shared" si="17"/>
        <v>0</v>
      </c>
      <c r="M51" s="29"/>
      <c r="N51" s="30"/>
      <c r="O51" s="31">
        <f t="shared" si="18"/>
        <v>0</v>
      </c>
      <c r="P51" s="18"/>
      <c r="Q51" s="19"/>
      <c r="R51" s="20">
        <f t="shared" si="19"/>
        <v>0</v>
      </c>
      <c r="S51" s="29"/>
      <c r="T51" s="30"/>
      <c r="U51" s="31">
        <f t="shared" si="20"/>
        <v>0</v>
      </c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3"/>
    </row>
    <row r="52" spans="1:40" ht="12.75" customHeight="1" x14ac:dyDescent="0.15">
      <c r="A52" s="29"/>
      <c r="B52" s="30"/>
      <c r="C52" s="31">
        <f t="shared" si="14"/>
        <v>0</v>
      </c>
      <c r="D52" s="18"/>
      <c r="E52" s="19"/>
      <c r="F52" s="20">
        <f t="shared" si="15"/>
        <v>0</v>
      </c>
      <c r="G52" s="29"/>
      <c r="H52" s="30"/>
      <c r="I52" s="31">
        <f t="shared" si="16"/>
        <v>0</v>
      </c>
      <c r="J52" s="18"/>
      <c r="K52" s="19"/>
      <c r="L52" s="20">
        <f t="shared" si="17"/>
        <v>0</v>
      </c>
      <c r="M52" s="29"/>
      <c r="N52" s="30"/>
      <c r="O52" s="31">
        <f t="shared" si="18"/>
        <v>0</v>
      </c>
      <c r="P52" s="18"/>
      <c r="Q52" s="19"/>
      <c r="R52" s="20">
        <f t="shared" si="19"/>
        <v>0</v>
      </c>
      <c r="S52" s="29"/>
      <c r="T52" s="30"/>
      <c r="U52" s="31">
        <f t="shared" si="20"/>
        <v>0</v>
      </c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3"/>
    </row>
    <row r="53" spans="1:40" ht="12.75" customHeight="1" x14ac:dyDescent="0.15">
      <c r="A53" s="29"/>
      <c r="B53" s="30"/>
      <c r="C53" s="31">
        <f t="shared" si="14"/>
        <v>0</v>
      </c>
      <c r="D53" s="18"/>
      <c r="E53" s="19"/>
      <c r="F53" s="20">
        <f t="shared" si="15"/>
        <v>0</v>
      </c>
      <c r="G53" s="29"/>
      <c r="H53" s="30"/>
      <c r="I53" s="31">
        <f t="shared" si="16"/>
        <v>0</v>
      </c>
      <c r="J53" s="18"/>
      <c r="K53" s="19"/>
      <c r="L53" s="20">
        <f t="shared" si="17"/>
        <v>0</v>
      </c>
      <c r="M53" s="29"/>
      <c r="N53" s="30"/>
      <c r="O53" s="31">
        <f t="shared" si="18"/>
        <v>0</v>
      </c>
      <c r="P53" s="18"/>
      <c r="Q53" s="19"/>
      <c r="R53" s="20">
        <f t="shared" si="19"/>
        <v>0</v>
      </c>
      <c r="S53" s="29"/>
      <c r="T53" s="30"/>
      <c r="U53" s="31">
        <f t="shared" si="20"/>
        <v>0</v>
      </c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3"/>
    </row>
    <row r="54" spans="1:40" ht="12.75" customHeight="1" x14ac:dyDescent="0.15">
      <c r="A54" s="29"/>
      <c r="B54" s="30"/>
      <c r="C54" s="31">
        <f t="shared" si="14"/>
        <v>0</v>
      </c>
      <c r="D54" s="18"/>
      <c r="E54" s="19"/>
      <c r="F54" s="20">
        <f t="shared" si="15"/>
        <v>0</v>
      </c>
      <c r="G54" s="29"/>
      <c r="H54" s="30"/>
      <c r="I54" s="31">
        <f t="shared" si="16"/>
        <v>0</v>
      </c>
      <c r="J54" s="18"/>
      <c r="K54" s="19"/>
      <c r="L54" s="20">
        <f t="shared" si="17"/>
        <v>0</v>
      </c>
      <c r="M54" s="29"/>
      <c r="N54" s="30"/>
      <c r="O54" s="31">
        <f t="shared" si="18"/>
        <v>0</v>
      </c>
      <c r="P54" s="18"/>
      <c r="Q54" s="19"/>
      <c r="R54" s="20">
        <f t="shared" si="19"/>
        <v>0</v>
      </c>
      <c r="S54" s="29"/>
      <c r="T54" s="30"/>
      <c r="U54" s="31">
        <f t="shared" si="20"/>
        <v>0</v>
      </c>
      <c r="V54" s="13"/>
      <c r="W54" s="13"/>
      <c r="X54" s="13"/>
      <c r="Y54" s="13"/>
      <c r="Z54" s="13"/>
      <c r="AA54" s="13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3"/>
    </row>
    <row r="55" spans="1:40" ht="12.75" customHeight="1" x14ac:dyDescent="0.15">
      <c r="A55" s="29"/>
      <c r="B55" s="30"/>
      <c r="C55" s="31">
        <f t="shared" si="14"/>
        <v>0</v>
      </c>
      <c r="D55" s="18"/>
      <c r="E55" s="19"/>
      <c r="F55" s="20">
        <f t="shared" si="15"/>
        <v>0</v>
      </c>
      <c r="G55" s="29"/>
      <c r="H55" s="30"/>
      <c r="I55" s="31">
        <f t="shared" si="16"/>
        <v>0</v>
      </c>
      <c r="J55" s="18"/>
      <c r="K55" s="19"/>
      <c r="L55" s="20">
        <f t="shared" si="17"/>
        <v>0</v>
      </c>
      <c r="M55" s="29"/>
      <c r="N55" s="30"/>
      <c r="O55" s="31">
        <f t="shared" si="18"/>
        <v>0</v>
      </c>
      <c r="P55" s="18"/>
      <c r="Q55" s="19"/>
      <c r="R55" s="20">
        <f t="shared" si="19"/>
        <v>0</v>
      </c>
      <c r="S55" s="29"/>
      <c r="T55" s="30"/>
      <c r="U55" s="31">
        <f t="shared" si="20"/>
        <v>0</v>
      </c>
      <c r="V55" s="13"/>
      <c r="W55" s="13"/>
      <c r="X55" s="13"/>
      <c r="Y55" s="13"/>
      <c r="Z55" s="13"/>
      <c r="AA55" s="13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3"/>
    </row>
    <row r="56" spans="1:40" ht="12.75" customHeight="1" x14ac:dyDescent="0.15">
      <c r="A56" s="29"/>
      <c r="B56" s="30"/>
      <c r="C56" s="31">
        <f t="shared" si="14"/>
        <v>0</v>
      </c>
      <c r="D56" s="18"/>
      <c r="E56" s="19"/>
      <c r="F56" s="20">
        <f t="shared" si="15"/>
        <v>0</v>
      </c>
      <c r="G56" s="29"/>
      <c r="H56" s="30"/>
      <c r="I56" s="31">
        <f t="shared" si="16"/>
        <v>0</v>
      </c>
      <c r="J56" s="18"/>
      <c r="K56" s="19"/>
      <c r="L56" s="20">
        <f t="shared" si="17"/>
        <v>0</v>
      </c>
      <c r="M56" s="29"/>
      <c r="N56" s="30"/>
      <c r="O56" s="31">
        <f t="shared" si="18"/>
        <v>0</v>
      </c>
      <c r="P56" s="18"/>
      <c r="Q56" s="19"/>
      <c r="R56" s="20">
        <f t="shared" si="19"/>
        <v>0</v>
      </c>
      <c r="S56" s="29"/>
      <c r="T56" s="30"/>
      <c r="U56" s="31">
        <f t="shared" si="20"/>
        <v>0</v>
      </c>
      <c r="V56" s="13"/>
      <c r="W56" s="13"/>
      <c r="X56" s="13"/>
      <c r="Y56" s="13"/>
      <c r="Z56" s="13"/>
      <c r="AA56" s="13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3"/>
    </row>
    <row r="57" spans="1:40" ht="12.75" customHeight="1" x14ac:dyDescent="0.15">
      <c r="A57" s="32"/>
      <c r="B57" s="33"/>
      <c r="C57" s="34">
        <f t="shared" si="14"/>
        <v>0</v>
      </c>
      <c r="D57" s="21"/>
      <c r="E57" s="22"/>
      <c r="F57" s="23">
        <f t="shared" si="15"/>
        <v>0</v>
      </c>
      <c r="G57" s="32"/>
      <c r="H57" s="33"/>
      <c r="I57" s="34">
        <f t="shared" si="16"/>
        <v>0</v>
      </c>
      <c r="J57" s="21"/>
      <c r="K57" s="22"/>
      <c r="L57" s="23">
        <f t="shared" si="17"/>
        <v>0</v>
      </c>
      <c r="M57" s="32"/>
      <c r="N57" s="33"/>
      <c r="O57" s="34">
        <f t="shared" si="18"/>
        <v>0</v>
      </c>
      <c r="P57" s="21"/>
      <c r="Q57" s="22"/>
      <c r="R57" s="23">
        <f t="shared" si="19"/>
        <v>0</v>
      </c>
      <c r="S57" s="32"/>
      <c r="T57" s="33"/>
      <c r="U57" s="34">
        <f t="shared" si="20"/>
        <v>0</v>
      </c>
      <c r="V57" s="13"/>
      <c r="W57" s="13"/>
      <c r="X57" s="13"/>
      <c r="Y57" s="13"/>
      <c r="Z57" s="13"/>
      <c r="AA57" s="13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3"/>
    </row>
    <row r="58" spans="1:40" ht="12.75" customHeight="1" x14ac:dyDescent="0.15">
      <c r="A58" s="35"/>
      <c r="B58" s="35"/>
      <c r="C58" s="25">
        <f>SUM(C43:C57)</f>
        <v>2704</v>
      </c>
      <c r="D58" s="24"/>
      <c r="E58" s="24"/>
      <c r="F58" s="25">
        <f>SUM(F43:F57)</f>
        <v>13417.25</v>
      </c>
      <c r="G58" s="35"/>
      <c r="H58" s="35"/>
      <c r="I58" s="25">
        <f>SUM(I43:I57)</f>
        <v>2652.25</v>
      </c>
      <c r="J58" s="24"/>
      <c r="K58" s="24"/>
      <c r="L58" s="25">
        <f>SUM(L43:L57)</f>
        <v>5809</v>
      </c>
      <c r="M58" s="35"/>
      <c r="N58" s="35"/>
      <c r="O58" s="25">
        <f>SUM(O43:O57)</f>
        <v>12568.25</v>
      </c>
      <c r="P58" s="24"/>
      <c r="Q58" s="24"/>
      <c r="R58" s="25">
        <f>SUM(R43:R57)</f>
        <v>8281</v>
      </c>
      <c r="S58" s="35"/>
      <c r="T58" s="35"/>
      <c r="U58" s="25">
        <f>SUM(U43:U57)</f>
        <v>7766</v>
      </c>
      <c r="V58" s="13"/>
      <c r="W58" s="13"/>
      <c r="X58" s="13"/>
      <c r="Y58" s="13"/>
      <c r="Z58" s="13"/>
      <c r="AA58" s="13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3"/>
    </row>
    <row r="59" spans="1:40" ht="12.75" customHeight="1" x14ac:dyDescent="0.15"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3"/>
    </row>
    <row r="60" spans="1:40" ht="12.75" customHeight="1" x14ac:dyDescent="0.15"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3"/>
    </row>
    <row r="61" spans="1:40" ht="12.75" customHeight="1" x14ac:dyDescent="0.15"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3"/>
    </row>
    <row r="62" spans="1:40" ht="12.75" customHeight="1" x14ac:dyDescent="0.15"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3"/>
    </row>
    <row r="63" spans="1:40" ht="12.75" customHeight="1" x14ac:dyDescent="0.15"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3"/>
    </row>
    <row r="64" spans="1:40" ht="12.75" customHeight="1" x14ac:dyDescent="0.15"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3"/>
    </row>
    <row r="65" spans="12:40" ht="12.75" customHeight="1" x14ac:dyDescent="0.15"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3"/>
    </row>
    <row r="66" spans="12:40" ht="12.75" customHeight="1" x14ac:dyDescent="0.15"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3"/>
    </row>
    <row r="67" spans="12:40" ht="12.75" customHeight="1" x14ac:dyDescent="0.15"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3"/>
    </row>
    <row r="68" spans="12:40" ht="12.75" customHeight="1" x14ac:dyDescent="0.15">
      <c r="L68" s="8"/>
      <c r="M68" s="13"/>
      <c r="N68" s="13"/>
      <c r="O68" s="13"/>
      <c r="P68" s="13"/>
      <c r="Q68" s="13"/>
      <c r="R68" s="13"/>
      <c r="S68" s="13"/>
      <c r="T68" s="13"/>
      <c r="U68" s="13"/>
    </row>
    <row r="69" spans="12:40" ht="12.75" customHeight="1" x14ac:dyDescent="0.15">
      <c r="L69" s="8"/>
      <c r="M69" s="13"/>
      <c r="N69" s="13"/>
      <c r="O69" s="13"/>
      <c r="P69" s="13"/>
      <c r="Q69" s="13"/>
      <c r="R69" s="13"/>
      <c r="S69" s="13"/>
      <c r="T69" s="13"/>
      <c r="U69" s="13"/>
    </row>
    <row r="70" spans="12:40" ht="12.75" customHeight="1" x14ac:dyDescent="0.15">
      <c r="L70" s="8"/>
      <c r="M70" s="13"/>
      <c r="N70" s="13"/>
      <c r="O70" s="13"/>
      <c r="P70" s="13"/>
      <c r="Q70" s="13"/>
      <c r="R70" s="13"/>
      <c r="S70" s="13"/>
      <c r="T70" s="13"/>
      <c r="U70" s="13"/>
    </row>
    <row r="71" spans="12:40" ht="12.75" customHeight="1" x14ac:dyDescent="0.15">
      <c r="L71" s="8"/>
      <c r="M71" s="13"/>
      <c r="N71" s="13"/>
      <c r="O71" s="13"/>
      <c r="P71" s="13"/>
      <c r="Q71" s="13"/>
      <c r="R71" s="13"/>
      <c r="S71" s="13"/>
      <c r="T71" s="13"/>
      <c r="U71" s="13"/>
    </row>
    <row r="72" spans="12:40" ht="12.75" customHeight="1" x14ac:dyDescent="0.15">
      <c r="L72" s="8"/>
      <c r="M72" s="13"/>
      <c r="N72" s="13"/>
      <c r="O72" s="13"/>
      <c r="P72" s="13"/>
      <c r="Q72" s="13"/>
      <c r="R72" s="13"/>
      <c r="S72" s="13"/>
      <c r="T72" s="13"/>
      <c r="U72" s="13"/>
    </row>
    <row r="73" spans="12:40" ht="12.75" customHeight="1" x14ac:dyDescent="0.15">
      <c r="L73" s="8"/>
      <c r="M73" s="13"/>
      <c r="N73" s="13"/>
      <c r="O73" s="13"/>
      <c r="P73" s="13"/>
      <c r="Q73" s="13"/>
      <c r="R73" s="13"/>
      <c r="S73" s="13"/>
      <c r="T73" s="13"/>
      <c r="U73" s="13"/>
    </row>
    <row r="74" spans="12:40" ht="12.75" customHeight="1" x14ac:dyDescent="0.15">
      <c r="L74" s="8"/>
      <c r="M74" s="13"/>
      <c r="N74" s="13"/>
      <c r="O74" s="13"/>
      <c r="P74" s="13"/>
      <c r="Q74" s="13"/>
      <c r="R74" s="13"/>
      <c r="S74" s="13"/>
      <c r="T74" s="13"/>
      <c r="U74" s="13"/>
    </row>
    <row r="75" spans="12:40" ht="12.75" customHeight="1" x14ac:dyDescent="0.15">
      <c r="L75" s="8"/>
      <c r="M75" s="13"/>
      <c r="N75" s="13"/>
      <c r="O75" s="13"/>
      <c r="P75" s="13"/>
      <c r="Q75" s="13"/>
      <c r="R75" s="13"/>
      <c r="S75" s="13"/>
      <c r="T75" s="13"/>
      <c r="U75" s="13"/>
    </row>
    <row r="76" spans="12:40" ht="12.75" customHeight="1" x14ac:dyDescent="0.15">
      <c r="L76" s="8"/>
      <c r="M76" s="13"/>
      <c r="N76" s="13"/>
      <c r="O76" s="13"/>
      <c r="P76" s="13"/>
      <c r="Q76" s="13"/>
      <c r="R76" s="13"/>
      <c r="S76" s="13"/>
      <c r="T76" s="13"/>
      <c r="U76" s="13"/>
    </row>
    <row r="77" spans="12:40" ht="12.75" customHeight="1" x14ac:dyDescent="0.15">
      <c r="L77" s="8"/>
      <c r="M77" s="13"/>
      <c r="N77" s="13"/>
      <c r="O77" s="13"/>
      <c r="P77" s="13"/>
      <c r="Q77" s="13"/>
      <c r="R77" s="13"/>
      <c r="S77" s="13"/>
      <c r="T77" s="13"/>
      <c r="U77" s="13"/>
    </row>
    <row r="78" spans="12:40" ht="12.75" customHeight="1" x14ac:dyDescent="0.15">
      <c r="L78" s="8"/>
      <c r="M78" s="13"/>
      <c r="N78" s="13"/>
      <c r="O78" s="13"/>
      <c r="P78" s="13"/>
      <c r="Q78" s="13"/>
      <c r="R78" s="13"/>
      <c r="S78" s="13"/>
      <c r="T78" s="13"/>
      <c r="U78" s="13"/>
    </row>
    <row r="79" spans="12:40" ht="12.75" customHeight="1" x14ac:dyDescent="0.15">
      <c r="L79" s="8"/>
      <c r="M79" s="13"/>
      <c r="N79" s="13"/>
      <c r="O79" s="13"/>
      <c r="P79" s="13"/>
      <c r="Q79" s="13"/>
      <c r="R79" s="13"/>
      <c r="S79" s="13"/>
      <c r="T79" s="13"/>
      <c r="U79" s="13"/>
    </row>
    <row r="80" spans="12:40" ht="12.75" customHeight="1" x14ac:dyDescent="0.15">
      <c r="L80" s="8"/>
      <c r="M80" s="13"/>
      <c r="N80" s="13"/>
      <c r="O80" s="13"/>
      <c r="P80" s="13"/>
      <c r="Q80" s="13"/>
      <c r="R80" s="13"/>
      <c r="S80" s="13"/>
      <c r="T80" s="13"/>
      <c r="U80" s="13"/>
    </row>
    <row r="81" spans="12:21" ht="12.75" customHeight="1" x14ac:dyDescent="0.15">
      <c r="L81" s="8"/>
      <c r="M81" s="13"/>
      <c r="N81" s="13"/>
      <c r="O81" s="13"/>
      <c r="P81" s="13"/>
      <c r="Q81" s="13"/>
      <c r="R81" s="13"/>
      <c r="S81" s="13"/>
      <c r="T81" s="13"/>
      <c r="U81" s="13"/>
    </row>
    <row r="82" spans="12:21" ht="12.75" customHeight="1" x14ac:dyDescent="0.15">
      <c r="L82" s="8"/>
      <c r="M82" s="13"/>
      <c r="N82" s="13"/>
      <c r="O82" s="13"/>
      <c r="P82" s="13"/>
      <c r="Q82" s="13"/>
      <c r="R82" s="13"/>
      <c r="S82" s="13"/>
      <c r="T82" s="13"/>
      <c r="U82" s="13"/>
    </row>
    <row r="83" spans="12:21" ht="12.75" customHeight="1" x14ac:dyDescent="0.15">
      <c r="L83" s="8"/>
      <c r="M83" s="13"/>
      <c r="N83" s="13"/>
      <c r="O83" s="13"/>
      <c r="P83" s="13"/>
      <c r="Q83" s="13"/>
      <c r="R83" s="13"/>
      <c r="S83" s="13"/>
      <c r="T83" s="13"/>
      <c r="U83" s="13"/>
    </row>
    <row r="84" spans="12:21" ht="12.75" customHeight="1" x14ac:dyDescent="0.15">
      <c r="L84" s="8"/>
      <c r="M84" s="13"/>
      <c r="N84" s="13"/>
      <c r="O84" s="13"/>
      <c r="P84" s="13"/>
      <c r="Q84" s="13"/>
      <c r="R84" s="13"/>
      <c r="S84" s="13"/>
      <c r="T84" s="13"/>
      <c r="U84" s="13"/>
    </row>
    <row r="85" spans="12:21" ht="12.75" customHeight="1" x14ac:dyDescent="0.15">
      <c r="L85" s="8"/>
      <c r="M85" s="13"/>
      <c r="N85" s="13"/>
      <c r="O85" s="13"/>
      <c r="P85" s="13"/>
      <c r="Q85" s="13"/>
      <c r="R85" s="13"/>
      <c r="S85" s="13"/>
      <c r="T85" s="13"/>
      <c r="U85" s="13"/>
    </row>
  </sheetData>
  <mergeCells count="27">
    <mergeCell ref="AZ1:BB1"/>
    <mergeCell ref="BC1:BE1"/>
    <mergeCell ref="BF1:BH1"/>
    <mergeCell ref="AT1:AV1"/>
    <mergeCell ref="AW1:AY1"/>
    <mergeCell ref="AQ1:AS1"/>
    <mergeCell ref="A21:C21"/>
    <mergeCell ref="D21:F21"/>
    <mergeCell ref="G21:I21"/>
    <mergeCell ref="J21:L21"/>
    <mergeCell ref="M21:O21"/>
    <mergeCell ref="J1:L1"/>
    <mergeCell ref="M1:O1"/>
    <mergeCell ref="A1:C1"/>
    <mergeCell ref="D1:F1"/>
    <mergeCell ref="G1:I1"/>
    <mergeCell ref="P21:R21"/>
    <mergeCell ref="S21:U21"/>
    <mergeCell ref="P1:R1"/>
    <mergeCell ref="S1:U1"/>
    <mergeCell ref="P41:R41"/>
    <mergeCell ref="S41:U41"/>
    <mergeCell ref="A41:C41"/>
    <mergeCell ref="D41:F41"/>
    <mergeCell ref="G41:I41"/>
    <mergeCell ref="J41:L41"/>
    <mergeCell ref="M41:O41"/>
  </mergeCells>
  <pageMargins left="0.70833333333333304" right="0.70833333333333304" top="0.74791666666666701" bottom="0.74791666666666701" header="0.51180555555555496" footer="0.51180555555555496"/>
  <pageSetup paperSize="9" scale="3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58"/>
  <sheetViews>
    <sheetView zoomScale="82" zoomScaleNormal="82" workbookViewId="0">
      <selection activeCell="G46" sqref="G46"/>
    </sheetView>
  </sheetViews>
  <sheetFormatPr defaultColWidth="8.76171875" defaultRowHeight="12.75" x14ac:dyDescent="0.15"/>
  <cols>
    <col min="2" max="2" width="11.0546875" customWidth="1"/>
    <col min="5" max="5" width="10.3828125" customWidth="1"/>
    <col min="6" max="6" width="9.84375" customWidth="1"/>
    <col min="8" max="8" width="11.59375" customWidth="1"/>
    <col min="11" max="11" width="10.24609375" customWidth="1"/>
    <col min="14" max="14" width="9.70703125" customWidth="1"/>
    <col min="17" max="17" width="10.65234375" customWidth="1"/>
    <col min="20" max="20" width="10.65234375" customWidth="1"/>
    <col min="23" max="23" width="11.0546875" customWidth="1"/>
    <col min="26" max="26" width="11.8671875" customWidth="1"/>
    <col min="29" max="29" width="10.65234375" customWidth="1"/>
    <col min="32" max="32" width="12" customWidth="1"/>
    <col min="35" max="35" width="10.65234375" customWidth="1"/>
    <col min="38" max="38" width="11.4609375" customWidth="1"/>
    <col min="41" max="41" width="12.13671875" customWidth="1"/>
    <col min="44" max="44" width="11.0546875" customWidth="1"/>
    <col min="47" max="47" width="11.19140625" customWidth="1"/>
    <col min="50" max="50" width="9.9765625" customWidth="1"/>
    <col min="53" max="53" width="10.515625" customWidth="1"/>
    <col min="56" max="56" width="10.515625" customWidth="1"/>
    <col min="59" max="59" width="12.80859375" customWidth="1"/>
  </cols>
  <sheetData>
    <row r="1" spans="1:60" ht="13.5" customHeight="1" x14ac:dyDescent="0.15">
      <c r="A1" s="67" t="s">
        <v>44</v>
      </c>
      <c r="B1" s="67"/>
      <c r="C1" s="67"/>
      <c r="D1" s="68" t="s">
        <v>42</v>
      </c>
      <c r="E1" s="68"/>
      <c r="F1" s="68"/>
      <c r="G1" s="75" t="s">
        <v>23</v>
      </c>
      <c r="H1" s="75"/>
      <c r="I1" s="75"/>
      <c r="J1" s="73" t="str">
        <f>'1-й тур'!J1</f>
        <v>SpinEXtreme</v>
      </c>
      <c r="K1" s="73"/>
      <c r="L1" s="73"/>
      <c r="M1" s="74" t="str">
        <f>'1-й тур'!M1</f>
        <v>Minsk Spining Team</v>
      </c>
      <c r="N1" s="74"/>
      <c r="O1" s="74"/>
      <c r="P1" s="73" t="s">
        <v>37</v>
      </c>
      <c r="Q1" s="73"/>
      <c r="R1" s="73"/>
      <c r="S1" s="74" t="str">
        <f>'1-й тур'!S1</f>
        <v>King Fish</v>
      </c>
      <c r="T1" s="74"/>
      <c r="U1" s="74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ht="13.5" customHeight="1" x14ac:dyDescent="0.15">
      <c r="A2" s="15" t="s">
        <v>62</v>
      </c>
      <c r="B2" s="16" t="s">
        <v>63</v>
      </c>
      <c r="C2" s="17" t="s">
        <v>11</v>
      </c>
      <c r="D2" s="26" t="s">
        <v>62</v>
      </c>
      <c r="E2" s="27" t="s">
        <v>63</v>
      </c>
      <c r="F2" s="28" t="s">
        <v>11</v>
      </c>
      <c r="G2" s="26" t="s">
        <v>62</v>
      </c>
      <c r="H2" s="27" t="s">
        <v>63</v>
      </c>
      <c r="I2" s="17" t="s">
        <v>11</v>
      </c>
      <c r="J2" s="26" t="s">
        <v>62</v>
      </c>
      <c r="K2" s="27" t="s">
        <v>63</v>
      </c>
      <c r="L2" s="28" t="s">
        <v>11</v>
      </c>
      <c r="M2" s="15" t="s">
        <v>62</v>
      </c>
      <c r="N2" s="16" t="s">
        <v>63</v>
      </c>
      <c r="O2" s="17" t="s">
        <v>11</v>
      </c>
      <c r="P2" s="26" t="s">
        <v>62</v>
      </c>
      <c r="Q2" s="27" t="s">
        <v>63</v>
      </c>
      <c r="R2" s="28" t="s">
        <v>11</v>
      </c>
      <c r="S2" s="15" t="s">
        <v>62</v>
      </c>
      <c r="T2" s="16" t="s">
        <v>63</v>
      </c>
      <c r="U2" s="17" t="s">
        <v>11</v>
      </c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3.5" customHeight="1" x14ac:dyDescent="0.15">
      <c r="A3" s="18" t="s">
        <v>66</v>
      </c>
      <c r="B3" s="19">
        <v>25.5</v>
      </c>
      <c r="C3" s="20">
        <f t="shared" ref="C3:C17" si="0">B3*B3</f>
        <v>650.25</v>
      </c>
      <c r="D3" s="29" t="s">
        <v>67</v>
      </c>
      <c r="E3" s="30">
        <v>46</v>
      </c>
      <c r="F3" s="31">
        <f t="shared" ref="F3:F17" si="1">E3*E3</f>
        <v>2116</v>
      </c>
      <c r="G3" s="18" t="s">
        <v>66</v>
      </c>
      <c r="H3" s="19">
        <v>26.5</v>
      </c>
      <c r="I3" s="20">
        <f t="shared" ref="I3:I17" si="2">H3*H3</f>
        <v>702.25</v>
      </c>
      <c r="J3" s="29" t="s">
        <v>67</v>
      </c>
      <c r="K3" s="30">
        <v>46</v>
      </c>
      <c r="L3" s="31">
        <f t="shared" ref="L3:L17" si="3">K3*K3</f>
        <v>2116</v>
      </c>
      <c r="M3" s="18" t="s">
        <v>67</v>
      </c>
      <c r="N3" s="19">
        <v>51</v>
      </c>
      <c r="O3" s="20">
        <f t="shared" ref="O3:O17" si="4">N3*N3</f>
        <v>2601</v>
      </c>
      <c r="P3" s="29" t="s">
        <v>67</v>
      </c>
      <c r="Q3" s="30">
        <v>57</v>
      </c>
      <c r="R3" s="31">
        <f t="shared" ref="R3:R17" si="5">Q3*Q3</f>
        <v>3249</v>
      </c>
      <c r="S3" s="18" t="s">
        <v>67</v>
      </c>
      <c r="T3" s="19">
        <v>50</v>
      </c>
      <c r="U3" s="20">
        <f t="shared" ref="U3:U17" si="6">T3*T3</f>
        <v>2500</v>
      </c>
      <c r="AQ3" s="8"/>
      <c r="AR3" s="10"/>
      <c r="AS3" s="10"/>
      <c r="AT3" s="8"/>
      <c r="AU3" s="10"/>
      <c r="AV3" s="10"/>
      <c r="AW3" s="8"/>
      <c r="AX3" s="10"/>
      <c r="AY3" s="10"/>
      <c r="AZ3" s="8"/>
      <c r="BA3" s="10"/>
      <c r="BB3" s="10"/>
      <c r="BC3" s="8"/>
      <c r="BD3" s="10"/>
      <c r="BE3" s="10"/>
      <c r="BF3" s="8"/>
      <c r="BG3" s="10"/>
      <c r="BH3" s="10"/>
    </row>
    <row r="4" spans="1:60" ht="13.5" customHeight="1" x14ac:dyDescent="0.15">
      <c r="A4" s="18" t="s">
        <v>67</v>
      </c>
      <c r="B4" s="19">
        <v>48</v>
      </c>
      <c r="C4" s="20">
        <f t="shared" si="0"/>
        <v>2304</v>
      </c>
      <c r="D4" s="29" t="s">
        <v>67</v>
      </c>
      <c r="E4" s="30">
        <v>50.5</v>
      </c>
      <c r="F4" s="31">
        <f t="shared" si="1"/>
        <v>2550.25</v>
      </c>
      <c r="G4" s="18" t="s">
        <v>67</v>
      </c>
      <c r="H4" s="19">
        <v>46</v>
      </c>
      <c r="I4" s="20">
        <f t="shared" si="2"/>
        <v>2116</v>
      </c>
      <c r="J4" s="29" t="s">
        <v>66</v>
      </c>
      <c r="K4" s="30">
        <v>25</v>
      </c>
      <c r="L4" s="31">
        <f t="shared" si="3"/>
        <v>625</v>
      </c>
      <c r="M4" s="18" t="s">
        <v>67</v>
      </c>
      <c r="N4" s="19">
        <v>47</v>
      </c>
      <c r="O4" s="20">
        <f t="shared" si="4"/>
        <v>2209</v>
      </c>
      <c r="P4" s="29" t="s">
        <v>67</v>
      </c>
      <c r="Q4" s="30">
        <v>57</v>
      </c>
      <c r="R4" s="31">
        <f t="shared" si="5"/>
        <v>3249</v>
      </c>
      <c r="S4" s="18" t="s">
        <v>67</v>
      </c>
      <c r="T4" s="19">
        <v>49.5</v>
      </c>
      <c r="U4" s="20">
        <f t="shared" si="6"/>
        <v>2450.25</v>
      </c>
      <c r="AQ4" s="8"/>
      <c r="AR4" s="10"/>
      <c r="AS4" s="10"/>
      <c r="AT4" s="10"/>
      <c r="AU4" s="10"/>
      <c r="AV4" s="10"/>
      <c r="AW4" s="10"/>
      <c r="AX4" s="10"/>
      <c r="AY4" s="10"/>
      <c r="AZ4" s="8"/>
      <c r="BA4" s="10"/>
      <c r="BB4" s="10"/>
      <c r="BC4" s="8"/>
      <c r="BD4" s="10"/>
      <c r="BE4" s="10"/>
      <c r="BF4" s="8"/>
      <c r="BG4" s="10"/>
      <c r="BH4" s="10"/>
    </row>
    <row r="5" spans="1:60" ht="13.5" customHeight="1" x14ac:dyDescent="0.15">
      <c r="A5" s="18"/>
      <c r="B5" s="19"/>
      <c r="C5" s="20">
        <f t="shared" si="0"/>
        <v>0</v>
      </c>
      <c r="D5" s="29" t="s">
        <v>67</v>
      </c>
      <c r="E5" s="30">
        <v>45</v>
      </c>
      <c r="F5" s="31">
        <f t="shared" si="1"/>
        <v>2025</v>
      </c>
      <c r="G5" s="18" t="s">
        <v>67</v>
      </c>
      <c r="H5" s="19">
        <v>68.5</v>
      </c>
      <c r="I5" s="20">
        <f t="shared" si="2"/>
        <v>4692.25</v>
      </c>
      <c r="J5" s="29"/>
      <c r="K5" s="30"/>
      <c r="L5" s="31">
        <f t="shared" si="3"/>
        <v>0</v>
      </c>
      <c r="M5" s="18" t="s">
        <v>67</v>
      </c>
      <c r="N5" s="19">
        <v>56.5</v>
      </c>
      <c r="O5" s="20">
        <f t="shared" si="4"/>
        <v>3192.25</v>
      </c>
      <c r="P5" s="29" t="s">
        <v>66</v>
      </c>
      <c r="Q5" s="30">
        <v>25</v>
      </c>
      <c r="R5" s="31">
        <f t="shared" si="5"/>
        <v>625</v>
      </c>
      <c r="S5" s="18" t="s">
        <v>66</v>
      </c>
      <c r="T5" s="19">
        <v>31</v>
      </c>
      <c r="U5" s="20">
        <f t="shared" si="6"/>
        <v>961</v>
      </c>
      <c r="AQ5" s="8"/>
      <c r="AR5" s="10"/>
      <c r="AS5" s="10"/>
      <c r="AT5" s="10"/>
      <c r="AU5" s="10"/>
      <c r="AV5" s="10"/>
      <c r="AW5" s="10"/>
      <c r="AX5" s="10"/>
      <c r="AY5" s="10"/>
      <c r="AZ5" s="8"/>
      <c r="BA5" s="10"/>
      <c r="BB5" s="10"/>
      <c r="BC5" s="10"/>
      <c r="BD5" s="10"/>
      <c r="BE5" s="10"/>
      <c r="BF5" s="8"/>
      <c r="BG5" s="10"/>
      <c r="BH5" s="10"/>
    </row>
    <row r="6" spans="1:60" ht="13.5" customHeight="1" x14ac:dyDescent="0.15">
      <c r="A6" s="18"/>
      <c r="B6" s="19"/>
      <c r="C6" s="20">
        <f t="shared" si="0"/>
        <v>0</v>
      </c>
      <c r="D6" s="29" t="s">
        <v>67</v>
      </c>
      <c r="E6" s="30">
        <v>50.5</v>
      </c>
      <c r="F6" s="31">
        <f t="shared" si="1"/>
        <v>2550.25</v>
      </c>
      <c r="G6" s="18" t="s">
        <v>67</v>
      </c>
      <c r="H6" s="19">
        <v>67</v>
      </c>
      <c r="I6" s="20">
        <f t="shared" si="2"/>
        <v>4489</v>
      </c>
      <c r="J6" s="29"/>
      <c r="K6" s="30"/>
      <c r="L6" s="31">
        <f t="shared" si="3"/>
        <v>0</v>
      </c>
      <c r="M6" s="18"/>
      <c r="N6" s="19"/>
      <c r="O6" s="20">
        <f t="shared" si="4"/>
        <v>0</v>
      </c>
      <c r="P6" s="29" t="s">
        <v>66</v>
      </c>
      <c r="Q6" s="30">
        <v>25</v>
      </c>
      <c r="R6" s="31">
        <f t="shared" si="5"/>
        <v>625</v>
      </c>
      <c r="S6" s="18" t="s">
        <v>67</v>
      </c>
      <c r="T6" s="19">
        <v>50.5</v>
      </c>
      <c r="U6" s="20">
        <f t="shared" si="6"/>
        <v>2550.25</v>
      </c>
      <c r="AQ6" s="10"/>
      <c r="AR6" s="10"/>
      <c r="AS6" s="10"/>
      <c r="AT6" s="10"/>
      <c r="AU6" s="10"/>
      <c r="AV6" s="10"/>
      <c r="AW6" s="10"/>
      <c r="AX6" s="10"/>
      <c r="AY6" s="10"/>
      <c r="AZ6" s="8"/>
      <c r="BA6" s="10"/>
      <c r="BB6" s="10"/>
      <c r="BC6" s="10"/>
      <c r="BD6" s="10"/>
      <c r="BE6" s="10"/>
      <c r="BF6" s="8"/>
      <c r="BG6" s="10"/>
      <c r="BH6" s="10"/>
    </row>
    <row r="7" spans="1:60" ht="13.5" customHeight="1" x14ac:dyDescent="0.15">
      <c r="A7" s="18"/>
      <c r="B7" s="19"/>
      <c r="C7" s="20">
        <f t="shared" si="0"/>
        <v>0</v>
      </c>
      <c r="D7" s="29" t="s">
        <v>67</v>
      </c>
      <c r="E7" s="30">
        <v>45</v>
      </c>
      <c r="F7" s="31">
        <f t="shared" si="1"/>
        <v>2025</v>
      </c>
      <c r="G7" s="18" t="s">
        <v>66</v>
      </c>
      <c r="H7" s="19">
        <v>26.5</v>
      </c>
      <c r="I7" s="20">
        <f t="shared" si="2"/>
        <v>702.25</v>
      </c>
      <c r="J7" s="29"/>
      <c r="K7" s="30"/>
      <c r="L7" s="31">
        <f t="shared" si="3"/>
        <v>0</v>
      </c>
      <c r="M7" s="18"/>
      <c r="N7" s="19"/>
      <c r="O7" s="20">
        <f t="shared" si="4"/>
        <v>0</v>
      </c>
      <c r="P7" s="29" t="s">
        <v>67</v>
      </c>
      <c r="Q7" s="30">
        <v>45</v>
      </c>
      <c r="R7" s="31">
        <f t="shared" si="5"/>
        <v>2025</v>
      </c>
      <c r="S7" s="18" t="s">
        <v>67</v>
      </c>
      <c r="T7" s="19">
        <v>48</v>
      </c>
      <c r="U7" s="20">
        <f t="shared" si="6"/>
        <v>2304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8"/>
      <c r="BG7" s="10"/>
      <c r="BH7" s="10"/>
    </row>
    <row r="8" spans="1:60" ht="13.5" customHeight="1" x14ac:dyDescent="0.15">
      <c r="A8" s="18"/>
      <c r="B8" s="19"/>
      <c r="C8" s="20">
        <f t="shared" si="0"/>
        <v>0</v>
      </c>
      <c r="D8" s="29" t="s">
        <v>67</v>
      </c>
      <c r="E8" s="30">
        <v>47</v>
      </c>
      <c r="F8" s="31">
        <f t="shared" si="1"/>
        <v>2209</v>
      </c>
      <c r="G8" s="18" t="s">
        <v>66</v>
      </c>
      <c r="H8" s="19">
        <v>34</v>
      </c>
      <c r="I8" s="20">
        <f t="shared" si="2"/>
        <v>1156</v>
      </c>
      <c r="J8" s="29"/>
      <c r="K8" s="30"/>
      <c r="L8" s="31">
        <f t="shared" si="3"/>
        <v>0</v>
      </c>
      <c r="M8" s="18"/>
      <c r="N8" s="19"/>
      <c r="O8" s="20">
        <f t="shared" si="4"/>
        <v>0</v>
      </c>
      <c r="P8" s="29"/>
      <c r="Q8" s="30"/>
      <c r="R8" s="31">
        <f t="shared" si="5"/>
        <v>0</v>
      </c>
      <c r="S8" s="18" t="s">
        <v>67</v>
      </c>
      <c r="T8" s="19">
        <v>51</v>
      </c>
      <c r="U8" s="20">
        <f t="shared" si="6"/>
        <v>2601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8"/>
      <c r="BG8" s="10"/>
      <c r="BH8" s="10"/>
    </row>
    <row r="9" spans="1:60" ht="13.5" customHeight="1" x14ac:dyDescent="0.15">
      <c r="A9" s="18"/>
      <c r="B9" s="19"/>
      <c r="C9" s="20">
        <f t="shared" si="0"/>
        <v>0</v>
      </c>
      <c r="D9" s="29"/>
      <c r="E9" s="30"/>
      <c r="F9" s="31">
        <f t="shared" si="1"/>
        <v>0</v>
      </c>
      <c r="G9" s="18" t="s">
        <v>66</v>
      </c>
      <c r="H9" s="19">
        <v>27</v>
      </c>
      <c r="I9" s="20">
        <f t="shared" si="2"/>
        <v>729</v>
      </c>
      <c r="J9" s="29"/>
      <c r="K9" s="30"/>
      <c r="L9" s="31">
        <f t="shared" si="3"/>
        <v>0</v>
      </c>
      <c r="M9" s="18"/>
      <c r="N9" s="19"/>
      <c r="O9" s="20">
        <f t="shared" si="4"/>
        <v>0</v>
      </c>
      <c r="P9" s="29"/>
      <c r="Q9" s="30"/>
      <c r="R9" s="31">
        <f t="shared" si="5"/>
        <v>0</v>
      </c>
      <c r="S9" s="18" t="s">
        <v>67</v>
      </c>
      <c r="T9" s="19">
        <v>60</v>
      </c>
      <c r="U9" s="20">
        <f t="shared" si="6"/>
        <v>3600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8"/>
      <c r="BG9" s="10"/>
      <c r="BH9" s="10"/>
    </row>
    <row r="10" spans="1:60" ht="13.5" customHeight="1" x14ac:dyDescent="0.15">
      <c r="A10" s="18"/>
      <c r="B10" s="19"/>
      <c r="C10" s="20">
        <f t="shared" si="0"/>
        <v>0</v>
      </c>
      <c r="D10" s="29"/>
      <c r="E10" s="30"/>
      <c r="F10" s="31">
        <f t="shared" si="1"/>
        <v>0</v>
      </c>
      <c r="G10" s="18"/>
      <c r="H10" s="19"/>
      <c r="I10" s="20">
        <f t="shared" si="2"/>
        <v>0</v>
      </c>
      <c r="J10" s="29"/>
      <c r="K10" s="30"/>
      <c r="L10" s="31">
        <f t="shared" si="3"/>
        <v>0</v>
      </c>
      <c r="M10" s="18"/>
      <c r="N10" s="19"/>
      <c r="O10" s="20">
        <f t="shared" si="4"/>
        <v>0</v>
      </c>
      <c r="P10" s="29"/>
      <c r="Q10" s="30"/>
      <c r="R10" s="31">
        <f t="shared" si="5"/>
        <v>0</v>
      </c>
      <c r="S10" s="18" t="s">
        <v>67</v>
      </c>
      <c r="T10" s="19">
        <v>46</v>
      </c>
      <c r="U10" s="20">
        <f t="shared" si="6"/>
        <v>2116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8"/>
      <c r="BG10" s="10"/>
      <c r="BH10" s="10"/>
    </row>
    <row r="11" spans="1:60" ht="13.5" customHeight="1" x14ac:dyDescent="0.15">
      <c r="A11" s="18"/>
      <c r="B11" s="19"/>
      <c r="C11" s="20">
        <f t="shared" si="0"/>
        <v>0</v>
      </c>
      <c r="D11" s="29"/>
      <c r="E11" s="30"/>
      <c r="F11" s="31">
        <f t="shared" si="1"/>
        <v>0</v>
      </c>
      <c r="G11" s="18"/>
      <c r="H11" s="19"/>
      <c r="I11" s="20">
        <f t="shared" si="2"/>
        <v>0</v>
      </c>
      <c r="J11" s="29"/>
      <c r="K11" s="30"/>
      <c r="L11" s="31">
        <f t="shared" si="3"/>
        <v>0</v>
      </c>
      <c r="M11" s="18"/>
      <c r="N11" s="19"/>
      <c r="O11" s="20">
        <f t="shared" si="4"/>
        <v>0</v>
      </c>
      <c r="P11" s="29"/>
      <c r="Q11" s="30"/>
      <c r="R11" s="31">
        <f t="shared" si="5"/>
        <v>0</v>
      </c>
      <c r="S11" s="18" t="s">
        <v>67</v>
      </c>
      <c r="T11" s="19">
        <v>54</v>
      </c>
      <c r="U11" s="20">
        <f t="shared" si="6"/>
        <v>2916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3.5" customHeight="1" x14ac:dyDescent="0.15">
      <c r="A12" s="18"/>
      <c r="B12" s="19"/>
      <c r="C12" s="20">
        <f t="shared" si="0"/>
        <v>0</v>
      </c>
      <c r="D12" s="29"/>
      <c r="E12" s="30"/>
      <c r="F12" s="31">
        <f t="shared" si="1"/>
        <v>0</v>
      </c>
      <c r="G12" s="18"/>
      <c r="H12" s="19"/>
      <c r="I12" s="20">
        <f t="shared" si="2"/>
        <v>0</v>
      </c>
      <c r="J12" s="29"/>
      <c r="K12" s="30"/>
      <c r="L12" s="31">
        <f t="shared" si="3"/>
        <v>0</v>
      </c>
      <c r="M12" s="18"/>
      <c r="N12" s="19"/>
      <c r="O12" s="20">
        <f t="shared" si="4"/>
        <v>0</v>
      </c>
      <c r="P12" s="29"/>
      <c r="Q12" s="30"/>
      <c r="R12" s="31">
        <f t="shared" si="5"/>
        <v>0</v>
      </c>
      <c r="S12" s="18" t="s">
        <v>67</v>
      </c>
      <c r="T12" s="19">
        <v>46.5</v>
      </c>
      <c r="U12" s="20">
        <f t="shared" si="6"/>
        <v>2162.25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3.5" customHeight="1" x14ac:dyDescent="0.15">
      <c r="A13" s="18"/>
      <c r="B13" s="19"/>
      <c r="C13" s="20">
        <f t="shared" si="0"/>
        <v>0</v>
      </c>
      <c r="D13" s="29"/>
      <c r="E13" s="30"/>
      <c r="F13" s="31">
        <f t="shared" si="1"/>
        <v>0</v>
      </c>
      <c r="G13" s="18"/>
      <c r="H13" s="19"/>
      <c r="I13" s="20">
        <f t="shared" si="2"/>
        <v>0</v>
      </c>
      <c r="J13" s="29"/>
      <c r="K13" s="30"/>
      <c r="L13" s="31">
        <f t="shared" si="3"/>
        <v>0</v>
      </c>
      <c r="M13" s="18"/>
      <c r="N13" s="19"/>
      <c r="O13" s="20">
        <f t="shared" si="4"/>
        <v>0</v>
      </c>
      <c r="P13" s="29"/>
      <c r="Q13" s="30"/>
      <c r="R13" s="31">
        <f t="shared" si="5"/>
        <v>0</v>
      </c>
      <c r="S13" s="18"/>
      <c r="T13" s="19"/>
      <c r="U13" s="20">
        <f t="shared" si="6"/>
        <v>0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3.5" customHeight="1" x14ac:dyDescent="0.15">
      <c r="A14" s="18"/>
      <c r="B14" s="19"/>
      <c r="C14" s="20">
        <f t="shared" si="0"/>
        <v>0</v>
      </c>
      <c r="D14" s="29"/>
      <c r="E14" s="30"/>
      <c r="F14" s="31">
        <f t="shared" si="1"/>
        <v>0</v>
      </c>
      <c r="G14" s="18"/>
      <c r="H14" s="19"/>
      <c r="I14" s="20">
        <f t="shared" si="2"/>
        <v>0</v>
      </c>
      <c r="J14" s="29"/>
      <c r="K14" s="30"/>
      <c r="L14" s="31">
        <f t="shared" si="3"/>
        <v>0</v>
      </c>
      <c r="M14" s="18"/>
      <c r="N14" s="19"/>
      <c r="O14" s="20">
        <f t="shared" si="4"/>
        <v>0</v>
      </c>
      <c r="P14" s="29"/>
      <c r="Q14" s="30"/>
      <c r="R14" s="31">
        <f t="shared" si="5"/>
        <v>0</v>
      </c>
      <c r="S14" s="18"/>
      <c r="T14" s="19"/>
      <c r="U14" s="20">
        <f t="shared" si="6"/>
        <v>0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13.5" customHeight="1" x14ac:dyDescent="0.15">
      <c r="A15" s="18"/>
      <c r="B15" s="19"/>
      <c r="C15" s="20">
        <f t="shared" si="0"/>
        <v>0</v>
      </c>
      <c r="D15" s="29"/>
      <c r="E15" s="30"/>
      <c r="F15" s="31">
        <f t="shared" si="1"/>
        <v>0</v>
      </c>
      <c r="G15" s="18"/>
      <c r="H15" s="19"/>
      <c r="I15" s="20">
        <f t="shared" si="2"/>
        <v>0</v>
      </c>
      <c r="J15" s="29"/>
      <c r="K15" s="30"/>
      <c r="L15" s="31">
        <f t="shared" si="3"/>
        <v>0</v>
      </c>
      <c r="M15" s="18"/>
      <c r="N15" s="19"/>
      <c r="O15" s="20">
        <f t="shared" si="4"/>
        <v>0</v>
      </c>
      <c r="P15" s="29"/>
      <c r="Q15" s="30"/>
      <c r="R15" s="31">
        <f t="shared" si="5"/>
        <v>0</v>
      </c>
      <c r="S15" s="18"/>
      <c r="T15" s="19"/>
      <c r="U15" s="20">
        <f t="shared" si="6"/>
        <v>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13.5" customHeight="1" x14ac:dyDescent="0.15">
      <c r="A16" s="18"/>
      <c r="B16" s="19"/>
      <c r="C16" s="20">
        <f t="shared" si="0"/>
        <v>0</v>
      </c>
      <c r="D16" s="29"/>
      <c r="E16" s="30"/>
      <c r="F16" s="31">
        <f t="shared" si="1"/>
        <v>0</v>
      </c>
      <c r="G16" s="18"/>
      <c r="H16" s="19"/>
      <c r="I16" s="20">
        <f t="shared" si="2"/>
        <v>0</v>
      </c>
      <c r="J16" s="29"/>
      <c r="K16" s="30"/>
      <c r="L16" s="31">
        <f t="shared" si="3"/>
        <v>0</v>
      </c>
      <c r="M16" s="18"/>
      <c r="N16" s="19"/>
      <c r="O16" s="20">
        <f t="shared" si="4"/>
        <v>0</v>
      </c>
      <c r="P16" s="29"/>
      <c r="Q16" s="30"/>
      <c r="R16" s="31">
        <f t="shared" si="5"/>
        <v>0</v>
      </c>
      <c r="S16" s="18"/>
      <c r="T16" s="19"/>
      <c r="U16" s="20">
        <f t="shared" si="6"/>
        <v>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13.5" customHeight="1" x14ac:dyDescent="0.15">
      <c r="A17" s="21"/>
      <c r="B17" s="22"/>
      <c r="C17" s="23">
        <f t="shared" si="0"/>
        <v>0</v>
      </c>
      <c r="D17" s="32"/>
      <c r="E17" s="33"/>
      <c r="F17" s="34">
        <f t="shared" si="1"/>
        <v>0</v>
      </c>
      <c r="G17" s="21"/>
      <c r="H17" s="22"/>
      <c r="I17" s="23">
        <f t="shared" si="2"/>
        <v>0</v>
      </c>
      <c r="J17" s="32"/>
      <c r="K17" s="33"/>
      <c r="L17" s="34">
        <f t="shared" si="3"/>
        <v>0</v>
      </c>
      <c r="M17" s="21"/>
      <c r="N17" s="22"/>
      <c r="O17" s="23">
        <f t="shared" si="4"/>
        <v>0</v>
      </c>
      <c r="P17" s="32"/>
      <c r="Q17" s="33"/>
      <c r="R17" s="34">
        <f t="shared" si="5"/>
        <v>0</v>
      </c>
      <c r="S17" s="21"/>
      <c r="T17" s="22"/>
      <c r="U17" s="23">
        <f t="shared" si="6"/>
        <v>0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13.5" customHeight="1" x14ac:dyDescent="0.15">
      <c r="A18" s="24"/>
      <c r="B18" s="24"/>
      <c r="C18" s="25">
        <f>SUM(C3:C17)</f>
        <v>2954.25</v>
      </c>
      <c r="D18" s="35"/>
      <c r="E18" s="35"/>
      <c r="F18" s="25">
        <f>SUM(F3:F17)</f>
        <v>13475.5</v>
      </c>
      <c r="G18" s="24"/>
      <c r="H18" s="24"/>
      <c r="I18" s="25">
        <f>SUM(I3:I17)</f>
        <v>14586.75</v>
      </c>
      <c r="J18" s="35"/>
      <c r="K18" s="35"/>
      <c r="L18" s="38">
        <f>SUM(L3:L17)</f>
        <v>2741</v>
      </c>
      <c r="M18" s="24"/>
      <c r="N18" s="24"/>
      <c r="O18" s="25">
        <f>SUM(O3:O17)</f>
        <v>8002.25</v>
      </c>
      <c r="P18" s="35"/>
      <c r="Q18" s="35"/>
      <c r="R18" s="38">
        <f>SUM(R3:R17)</f>
        <v>9773</v>
      </c>
      <c r="S18" s="24"/>
      <c r="T18" s="24"/>
      <c r="U18" s="25">
        <f>SUM(U3:U17)</f>
        <v>24160.75</v>
      </c>
      <c r="AQ18" s="8"/>
      <c r="AR18" s="8"/>
      <c r="AS18" s="11"/>
      <c r="AT18" s="8"/>
      <c r="AU18" s="8"/>
      <c r="AV18" s="11"/>
      <c r="AW18" s="8"/>
      <c r="AX18" s="8"/>
      <c r="AY18" s="11"/>
      <c r="AZ18" s="8"/>
      <c r="BA18" s="8"/>
      <c r="BB18" s="11"/>
      <c r="BC18" s="8"/>
      <c r="BD18" s="8"/>
      <c r="BE18" s="11"/>
      <c r="BF18" s="8"/>
      <c r="BG18" s="8"/>
      <c r="BH18" s="11"/>
    </row>
    <row r="19" spans="1:60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1" spans="1:60" x14ac:dyDescent="0.15">
      <c r="A21" s="67" t="s">
        <v>64</v>
      </c>
      <c r="B21" s="67"/>
      <c r="C21" s="67"/>
      <c r="D21" s="68" t="s">
        <v>48</v>
      </c>
      <c r="E21" s="68"/>
      <c r="F21" s="68"/>
      <c r="G21" s="70" t="s">
        <v>50</v>
      </c>
      <c r="H21" s="70"/>
      <c r="I21" s="70"/>
      <c r="J21" s="70" t="s">
        <v>52</v>
      </c>
      <c r="K21" s="70"/>
      <c r="L21" s="70"/>
      <c r="M21" s="70" t="s">
        <v>54</v>
      </c>
      <c r="N21" s="70"/>
      <c r="O21" s="70"/>
      <c r="P21" s="70" t="s">
        <v>56</v>
      </c>
      <c r="Q21" s="70"/>
      <c r="R21" s="70"/>
      <c r="S21" s="70" t="s">
        <v>58</v>
      </c>
      <c r="T21" s="70"/>
      <c r="U21" s="70"/>
    </row>
    <row r="22" spans="1:60" x14ac:dyDescent="0.15">
      <c r="A22" s="15" t="s">
        <v>62</v>
      </c>
      <c r="B22" s="16" t="s">
        <v>63</v>
      </c>
      <c r="C22" s="17" t="s">
        <v>11</v>
      </c>
      <c r="D22" s="26" t="s">
        <v>62</v>
      </c>
      <c r="E22" s="27" t="s">
        <v>63</v>
      </c>
      <c r="F22" s="28" t="s">
        <v>11</v>
      </c>
      <c r="G22" s="15" t="s">
        <v>62</v>
      </c>
      <c r="H22" s="16" t="s">
        <v>63</v>
      </c>
      <c r="I22" s="17" t="s">
        <v>11</v>
      </c>
      <c r="J22" s="15" t="s">
        <v>62</v>
      </c>
      <c r="K22" s="16" t="s">
        <v>63</v>
      </c>
      <c r="L22" s="17" t="s">
        <v>11</v>
      </c>
      <c r="M22" s="15" t="s">
        <v>62</v>
      </c>
      <c r="N22" s="16" t="s">
        <v>63</v>
      </c>
      <c r="O22" s="17" t="s">
        <v>11</v>
      </c>
      <c r="P22" s="15" t="s">
        <v>62</v>
      </c>
      <c r="Q22" s="16" t="s">
        <v>63</v>
      </c>
      <c r="R22" s="17" t="s">
        <v>11</v>
      </c>
      <c r="S22" s="15" t="s">
        <v>62</v>
      </c>
      <c r="T22" s="16" t="s">
        <v>63</v>
      </c>
      <c r="U22" s="17" t="s">
        <v>11</v>
      </c>
    </row>
    <row r="23" spans="1:60" x14ac:dyDescent="0.15">
      <c r="A23" s="18" t="s">
        <v>66</v>
      </c>
      <c r="B23" s="19">
        <v>26</v>
      </c>
      <c r="C23" s="20">
        <f t="shared" ref="C23:C37" si="7">B23*B23</f>
        <v>676</v>
      </c>
      <c r="D23" s="29" t="s">
        <v>66</v>
      </c>
      <c r="E23" s="30">
        <v>31</v>
      </c>
      <c r="F23" s="31">
        <f t="shared" ref="F23:F37" si="8">E23*E23</f>
        <v>961</v>
      </c>
      <c r="G23" s="18" t="s">
        <v>67</v>
      </c>
      <c r="H23" s="19">
        <v>49</v>
      </c>
      <c r="I23" s="20">
        <f t="shared" ref="I23:I37" si="9">H23*H23</f>
        <v>2401</v>
      </c>
      <c r="J23" s="18" t="s">
        <v>67</v>
      </c>
      <c r="K23" s="19">
        <v>49.5</v>
      </c>
      <c r="L23" s="20">
        <f t="shared" ref="L23:L37" si="10">K23*K23</f>
        <v>2450.25</v>
      </c>
      <c r="M23" s="18" t="s">
        <v>66</v>
      </c>
      <c r="N23" s="19">
        <v>25</v>
      </c>
      <c r="O23" s="20">
        <f t="shared" ref="O23:O37" si="11">N23*N23</f>
        <v>625</v>
      </c>
      <c r="P23" s="18" t="s">
        <v>67</v>
      </c>
      <c r="Q23" s="19">
        <v>46</v>
      </c>
      <c r="R23" s="20">
        <f t="shared" ref="R23:R37" si="12">Q23*Q23</f>
        <v>2116</v>
      </c>
      <c r="S23" s="18" t="s">
        <v>67</v>
      </c>
      <c r="T23" s="19">
        <v>46.5</v>
      </c>
      <c r="U23" s="20">
        <f t="shared" ref="U23:U37" si="13">T23*T23</f>
        <v>2162.25</v>
      </c>
    </row>
    <row r="24" spans="1:60" x14ac:dyDescent="0.15">
      <c r="A24" s="18" t="s">
        <v>66</v>
      </c>
      <c r="B24" s="19">
        <v>25</v>
      </c>
      <c r="C24" s="20">
        <f t="shared" si="7"/>
        <v>625</v>
      </c>
      <c r="D24" s="29" t="s">
        <v>67</v>
      </c>
      <c r="E24" s="30">
        <v>50</v>
      </c>
      <c r="F24" s="31">
        <f t="shared" si="8"/>
        <v>2500</v>
      </c>
      <c r="G24" s="18" t="s">
        <v>66</v>
      </c>
      <c r="H24" s="19">
        <v>29</v>
      </c>
      <c r="I24" s="20">
        <f t="shared" si="9"/>
        <v>841</v>
      </c>
      <c r="J24" s="18" t="s">
        <v>67</v>
      </c>
      <c r="K24" s="19">
        <v>46.5</v>
      </c>
      <c r="L24" s="20">
        <f t="shared" si="10"/>
        <v>2162.25</v>
      </c>
      <c r="M24" s="18" t="s">
        <v>66</v>
      </c>
      <c r="N24" s="19">
        <v>25</v>
      </c>
      <c r="O24" s="20">
        <f t="shared" si="11"/>
        <v>625</v>
      </c>
      <c r="P24" s="18" t="s">
        <v>67</v>
      </c>
      <c r="Q24" s="19">
        <v>49</v>
      </c>
      <c r="R24" s="20">
        <f t="shared" si="12"/>
        <v>2401</v>
      </c>
      <c r="S24" s="18" t="s">
        <v>67</v>
      </c>
      <c r="T24" s="19">
        <v>45</v>
      </c>
      <c r="U24" s="20">
        <f t="shared" si="13"/>
        <v>2025</v>
      </c>
    </row>
    <row r="25" spans="1:60" x14ac:dyDescent="0.15">
      <c r="A25" s="18" t="s">
        <v>66</v>
      </c>
      <c r="B25" s="19">
        <v>29</v>
      </c>
      <c r="C25" s="20">
        <f t="shared" si="7"/>
        <v>841</v>
      </c>
      <c r="D25" s="29" t="s">
        <v>67</v>
      </c>
      <c r="E25" s="30">
        <v>52.5</v>
      </c>
      <c r="F25" s="31">
        <f t="shared" si="8"/>
        <v>2756.25</v>
      </c>
      <c r="G25" s="18" t="s">
        <v>67</v>
      </c>
      <c r="H25" s="19">
        <v>47</v>
      </c>
      <c r="I25" s="20">
        <f t="shared" si="9"/>
        <v>2209</v>
      </c>
      <c r="J25" s="18" t="s">
        <v>67</v>
      </c>
      <c r="K25" s="19">
        <v>63</v>
      </c>
      <c r="L25" s="20">
        <f t="shared" si="10"/>
        <v>3969</v>
      </c>
      <c r="M25" s="18"/>
      <c r="N25" s="19"/>
      <c r="O25" s="20">
        <f t="shared" si="11"/>
        <v>0</v>
      </c>
      <c r="P25" s="18" t="s">
        <v>67</v>
      </c>
      <c r="Q25" s="19">
        <v>49.5</v>
      </c>
      <c r="R25" s="20">
        <f t="shared" si="12"/>
        <v>2450.25</v>
      </c>
      <c r="S25" s="18" t="s">
        <v>67</v>
      </c>
      <c r="T25" s="19">
        <v>45</v>
      </c>
      <c r="U25" s="20">
        <f t="shared" si="13"/>
        <v>2025</v>
      </c>
    </row>
    <row r="26" spans="1:60" x14ac:dyDescent="0.15">
      <c r="A26" s="18"/>
      <c r="B26" s="19"/>
      <c r="C26" s="20">
        <f t="shared" si="7"/>
        <v>0</v>
      </c>
      <c r="D26" s="29" t="s">
        <v>67</v>
      </c>
      <c r="E26" s="30">
        <v>46</v>
      </c>
      <c r="F26" s="31">
        <f t="shared" si="8"/>
        <v>2116</v>
      </c>
      <c r="G26" s="18" t="s">
        <v>67</v>
      </c>
      <c r="H26" s="19">
        <v>47.5</v>
      </c>
      <c r="I26" s="20">
        <f t="shared" si="9"/>
        <v>2256.25</v>
      </c>
      <c r="J26" s="18" t="s">
        <v>67</v>
      </c>
      <c r="K26" s="19">
        <v>52</v>
      </c>
      <c r="L26" s="20">
        <f t="shared" si="10"/>
        <v>2704</v>
      </c>
      <c r="M26" s="18"/>
      <c r="N26" s="19"/>
      <c r="O26" s="20">
        <f t="shared" si="11"/>
        <v>0</v>
      </c>
      <c r="P26" s="18" t="s">
        <v>67</v>
      </c>
      <c r="Q26" s="19">
        <v>46.5</v>
      </c>
      <c r="R26" s="20">
        <f t="shared" si="12"/>
        <v>2162.25</v>
      </c>
      <c r="S26" s="18" t="s">
        <v>66</v>
      </c>
      <c r="T26" s="19">
        <v>32.5</v>
      </c>
      <c r="U26" s="20">
        <f t="shared" si="13"/>
        <v>1056.25</v>
      </c>
    </row>
    <row r="27" spans="1:60" x14ac:dyDescent="0.15">
      <c r="A27" s="18"/>
      <c r="B27" s="19"/>
      <c r="C27" s="20">
        <f t="shared" si="7"/>
        <v>0</v>
      </c>
      <c r="D27" s="29"/>
      <c r="E27" s="30"/>
      <c r="F27" s="31">
        <f t="shared" si="8"/>
        <v>0</v>
      </c>
      <c r="G27" s="18" t="s">
        <v>67</v>
      </c>
      <c r="H27" s="19">
        <v>47</v>
      </c>
      <c r="I27" s="20">
        <f t="shared" si="9"/>
        <v>2209</v>
      </c>
      <c r="J27" s="18"/>
      <c r="K27" s="19"/>
      <c r="L27" s="20">
        <f t="shared" si="10"/>
        <v>0</v>
      </c>
      <c r="M27" s="18"/>
      <c r="N27" s="19"/>
      <c r="O27" s="20">
        <f t="shared" si="11"/>
        <v>0</v>
      </c>
      <c r="P27" s="18" t="s">
        <v>67</v>
      </c>
      <c r="Q27" s="19">
        <v>45</v>
      </c>
      <c r="R27" s="20">
        <f t="shared" si="12"/>
        <v>2025</v>
      </c>
      <c r="S27" s="18" t="s">
        <v>66</v>
      </c>
      <c r="T27" s="19">
        <v>27</v>
      </c>
      <c r="U27" s="20">
        <f t="shared" si="13"/>
        <v>729</v>
      </c>
    </row>
    <row r="28" spans="1:60" x14ac:dyDescent="0.15">
      <c r="A28" s="18"/>
      <c r="B28" s="19"/>
      <c r="C28" s="20">
        <f t="shared" si="7"/>
        <v>0</v>
      </c>
      <c r="D28" s="29"/>
      <c r="E28" s="30"/>
      <c r="F28" s="31">
        <f t="shared" si="8"/>
        <v>0</v>
      </c>
      <c r="G28" s="18" t="s">
        <v>67</v>
      </c>
      <c r="H28" s="19">
        <v>51</v>
      </c>
      <c r="I28" s="20">
        <f t="shared" si="9"/>
        <v>2601</v>
      </c>
      <c r="J28" s="18"/>
      <c r="K28" s="19"/>
      <c r="L28" s="20">
        <f t="shared" si="10"/>
        <v>0</v>
      </c>
      <c r="M28" s="18"/>
      <c r="N28" s="19"/>
      <c r="O28" s="20">
        <f t="shared" si="11"/>
        <v>0</v>
      </c>
      <c r="P28" s="18" t="s">
        <v>67</v>
      </c>
      <c r="Q28" s="19">
        <v>48</v>
      </c>
      <c r="R28" s="20">
        <f t="shared" si="12"/>
        <v>2304</v>
      </c>
      <c r="S28" s="18"/>
      <c r="T28" s="19"/>
      <c r="U28" s="20">
        <f t="shared" si="13"/>
        <v>0</v>
      </c>
    </row>
    <row r="29" spans="1:60" x14ac:dyDescent="0.15">
      <c r="A29" s="18"/>
      <c r="B29" s="19"/>
      <c r="C29" s="20">
        <f t="shared" si="7"/>
        <v>0</v>
      </c>
      <c r="D29" s="29"/>
      <c r="E29" s="30"/>
      <c r="F29" s="31">
        <f t="shared" si="8"/>
        <v>0</v>
      </c>
      <c r="G29" s="18" t="s">
        <v>67</v>
      </c>
      <c r="H29" s="19">
        <v>52.5</v>
      </c>
      <c r="I29" s="20">
        <f t="shared" si="9"/>
        <v>2756.25</v>
      </c>
      <c r="J29" s="18"/>
      <c r="K29" s="19"/>
      <c r="L29" s="20">
        <f t="shared" si="10"/>
        <v>0</v>
      </c>
      <c r="M29" s="18"/>
      <c r="N29" s="19"/>
      <c r="O29" s="20">
        <f t="shared" si="11"/>
        <v>0</v>
      </c>
      <c r="P29" s="18" t="s">
        <v>67</v>
      </c>
      <c r="Q29" s="19">
        <v>45</v>
      </c>
      <c r="R29" s="20">
        <f t="shared" si="12"/>
        <v>2025</v>
      </c>
      <c r="S29" s="18"/>
      <c r="T29" s="19"/>
      <c r="U29" s="20">
        <f t="shared" si="13"/>
        <v>0</v>
      </c>
    </row>
    <row r="30" spans="1:60" x14ac:dyDescent="0.15">
      <c r="A30" s="18"/>
      <c r="B30" s="19"/>
      <c r="C30" s="20">
        <f t="shared" si="7"/>
        <v>0</v>
      </c>
      <c r="D30" s="29"/>
      <c r="E30" s="30"/>
      <c r="F30" s="31">
        <f t="shared" si="8"/>
        <v>0</v>
      </c>
      <c r="G30" s="18" t="s">
        <v>66</v>
      </c>
      <c r="H30" s="19">
        <v>30.5</v>
      </c>
      <c r="I30" s="20">
        <f t="shared" si="9"/>
        <v>930.25</v>
      </c>
      <c r="J30" s="18"/>
      <c r="K30" s="19"/>
      <c r="L30" s="20">
        <f t="shared" si="10"/>
        <v>0</v>
      </c>
      <c r="M30" s="18"/>
      <c r="N30" s="19"/>
      <c r="O30" s="20">
        <f t="shared" si="11"/>
        <v>0</v>
      </c>
      <c r="P30" s="18" t="s">
        <v>66</v>
      </c>
      <c r="Q30" s="19">
        <v>27</v>
      </c>
      <c r="R30" s="20">
        <f t="shared" si="12"/>
        <v>729</v>
      </c>
      <c r="S30" s="18"/>
      <c r="T30" s="19"/>
      <c r="U30" s="20">
        <f t="shared" si="13"/>
        <v>0</v>
      </c>
    </row>
    <row r="31" spans="1:60" x14ac:dyDescent="0.15">
      <c r="A31" s="18"/>
      <c r="B31" s="19"/>
      <c r="C31" s="20">
        <f t="shared" si="7"/>
        <v>0</v>
      </c>
      <c r="D31" s="29"/>
      <c r="E31" s="30"/>
      <c r="F31" s="31">
        <f t="shared" si="8"/>
        <v>0</v>
      </c>
      <c r="G31" s="18"/>
      <c r="H31" s="19"/>
      <c r="I31" s="20">
        <f t="shared" si="9"/>
        <v>0</v>
      </c>
      <c r="J31" s="18"/>
      <c r="K31" s="19"/>
      <c r="L31" s="20">
        <f t="shared" si="10"/>
        <v>0</v>
      </c>
      <c r="M31" s="18"/>
      <c r="N31" s="19"/>
      <c r="O31" s="20">
        <f t="shared" si="11"/>
        <v>0</v>
      </c>
      <c r="P31" s="18"/>
      <c r="Q31" s="19"/>
      <c r="R31" s="20">
        <f t="shared" si="12"/>
        <v>0</v>
      </c>
      <c r="S31" s="18"/>
      <c r="T31" s="19"/>
      <c r="U31" s="20">
        <f t="shared" si="13"/>
        <v>0</v>
      </c>
    </row>
    <row r="32" spans="1:60" x14ac:dyDescent="0.15">
      <c r="A32" s="18"/>
      <c r="B32" s="19"/>
      <c r="C32" s="20">
        <f t="shared" si="7"/>
        <v>0</v>
      </c>
      <c r="D32" s="29"/>
      <c r="E32" s="30"/>
      <c r="F32" s="31">
        <f t="shared" si="8"/>
        <v>0</v>
      </c>
      <c r="G32" s="18"/>
      <c r="H32" s="19"/>
      <c r="I32" s="20">
        <f t="shared" si="9"/>
        <v>0</v>
      </c>
      <c r="J32" s="18"/>
      <c r="K32" s="19"/>
      <c r="L32" s="20">
        <f t="shared" si="10"/>
        <v>0</v>
      </c>
      <c r="M32" s="18"/>
      <c r="N32" s="19"/>
      <c r="O32" s="20">
        <f t="shared" si="11"/>
        <v>0</v>
      </c>
      <c r="P32" s="18"/>
      <c r="Q32" s="19"/>
      <c r="R32" s="20">
        <f t="shared" si="12"/>
        <v>0</v>
      </c>
      <c r="S32" s="18"/>
      <c r="T32" s="19"/>
      <c r="U32" s="20">
        <f t="shared" si="13"/>
        <v>0</v>
      </c>
    </row>
    <row r="33" spans="1:21" x14ac:dyDescent="0.15">
      <c r="A33" s="18"/>
      <c r="B33" s="19"/>
      <c r="C33" s="20">
        <f t="shared" si="7"/>
        <v>0</v>
      </c>
      <c r="D33" s="29"/>
      <c r="E33" s="30"/>
      <c r="F33" s="31">
        <f t="shared" si="8"/>
        <v>0</v>
      </c>
      <c r="G33" s="18"/>
      <c r="H33" s="19"/>
      <c r="I33" s="20">
        <f t="shared" si="9"/>
        <v>0</v>
      </c>
      <c r="J33" s="18"/>
      <c r="K33" s="19"/>
      <c r="L33" s="20">
        <f t="shared" si="10"/>
        <v>0</v>
      </c>
      <c r="M33" s="18"/>
      <c r="N33" s="19"/>
      <c r="O33" s="20">
        <f t="shared" si="11"/>
        <v>0</v>
      </c>
      <c r="P33" s="18"/>
      <c r="Q33" s="19"/>
      <c r="R33" s="20">
        <f t="shared" si="12"/>
        <v>0</v>
      </c>
      <c r="S33" s="18"/>
      <c r="T33" s="19"/>
      <c r="U33" s="20">
        <f t="shared" si="13"/>
        <v>0</v>
      </c>
    </row>
    <row r="34" spans="1:21" x14ac:dyDescent="0.15">
      <c r="A34" s="18"/>
      <c r="B34" s="19"/>
      <c r="C34" s="20">
        <f t="shared" si="7"/>
        <v>0</v>
      </c>
      <c r="D34" s="29"/>
      <c r="E34" s="30"/>
      <c r="F34" s="31">
        <f t="shared" si="8"/>
        <v>0</v>
      </c>
      <c r="G34" s="18"/>
      <c r="H34" s="19"/>
      <c r="I34" s="20">
        <f t="shared" si="9"/>
        <v>0</v>
      </c>
      <c r="J34" s="18"/>
      <c r="K34" s="19"/>
      <c r="L34" s="20">
        <f t="shared" si="10"/>
        <v>0</v>
      </c>
      <c r="M34" s="18"/>
      <c r="N34" s="19"/>
      <c r="O34" s="20">
        <f t="shared" si="11"/>
        <v>0</v>
      </c>
      <c r="P34" s="18"/>
      <c r="Q34" s="19"/>
      <c r="R34" s="20">
        <f t="shared" si="12"/>
        <v>0</v>
      </c>
      <c r="S34" s="18"/>
      <c r="T34" s="19"/>
      <c r="U34" s="20">
        <f t="shared" si="13"/>
        <v>0</v>
      </c>
    </row>
    <row r="35" spans="1:21" x14ac:dyDescent="0.15">
      <c r="A35" s="18"/>
      <c r="B35" s="19"/>
      <c r="C35" s="20">
        <f t="shared" si="7"/>
        <v>0</v>
      </c>
      <c r="D35" s="29"/>
      <c r="E35" s="30"/>
      <c r="F35" s="31">
        <f t="shared" si="8"/>
        <v>0</v>
      </c>
      <c r="G35" s="18"/>
      <c r="H35" s="19"/>
      <c r="I35" s="20">
        <f t="shared" si="9"/>
        <v>0</v>
      </c>
      <c r="J35" s="18"/>
      <c r="K35" s="19"/>
      <c r="L35" s="20">
        <f t="shared" si="10"/>
        <v>0</v>
      </c>
      <c r="M35" s="18"/>
      <c r="N35" s="19"/>
      <c r="O35" s="20">
        <f t="shared" si="11"/>
        <v>0</v>
      </c>
      <c r="P35" s="18"/>
      <c r="Q35" s="19"/>
      <c r="R35" s="20">
        <f t="shared" si="12"/>
        <v>0</v>
      </c>
      <c r="S35" s="18"/>
      <c r="T35" s="19"/>
      <c r="U35" s="20">
        <f t="shared" si="13"/>
        <v>0</v>
      </c>
    </row>
    <row r="36" spans="1:21" x14ac:dyDescent="0.15">
      <c r="A36" s="18"/>
      <c r="B36" s="19"/>
      <c r="C36" s="20">
        <f t="shared" si="7"/>
        <v>0</v>
      </c>
      <c r="D36" s="29"/>
      <c r="E36" s="30"/>
      <c r="F36" s="31">
        <f t="shared" si="8"/>
        <v>0</v>
      </c>
      <c r="G36" s="18"/>
      <c r="H36" s="19"/>
      <c r="I36" s="20">
        <f t="shared" si="9"/>
        <v>0</v>
      </c>
      <c r="J36" s="18"/>
      <c r="K36" s="19"/>
      <c r="L36" s="20">
        <f t="shared" si="10"/>
        <v>0</v>
      </c>
      <c r="M36" s="18"/>
      <c r="N36" s="19"/>
      <c r="O36" s="20">
        <f t="shared" si="11"/>
        <v>0</v>
      </c>
      <c r="P36" s="18"/>
      <c r="Q36" s="19"/>
      <c r="R36" s="20">
        <f t="shared" si="12"/>
        <v>0</v>
      </c>
      <c r="S36" s="18"/>
      <c r="T36" s="19"/>
      <c r="U36" s="20">
        <f t="shared" si="13"/>
        <v>0</v>
      </c>
    </row>
    <row r="37" spans="1:21" x14ac:dyDescent="0.15">
      <c r="A37" s="21"/>
      <c r="B37" s="22"/>
      <c r="C37" s="23">
        <f t="shared" si="7"/>
        <v>0</v>
      </c>
      <c r="D37" s="32"/>
      <c r="E37" s="33"/>
      <c r="F37" s="34">
        <f t="shared" si="8"/>
        <v>0</v>
      </c>
      <c r="G37" s="21"/>
      <c r="H37" s="22"/>
      <c r="I37" s="23">
        <f t="shared" si="9"/>
        <v>0</v>
      </c>
      <c r="J37" s="21"/>
      <c r="K37" s="22"/>
      <c r="L37" s="23">
        <f t="shared" si="10"/>
        <v>0</v>
      </c>
      <c r="M37" s="21"/>
      <c r="N37" s="22"/>
      <c r="O37" s="23">
        <f t="shared" si="11"/>
        <v>0</v>
      </c>
      <c r="P37" s="21"/>
      <c r="Q37" s="22"/>
      <c r="R37" s="23">
        <f t="shared" si="12"/>
        <v>0</v>
      </c>
      <c r="S37" s="21"/>
      <c r="T37" s="22"/>
      <c r="U37" s="23">
        <f t="shared" si="13"/>
        <v>0</v>
      </c>
    </row>
    <row r="38" spans="1:21" x14ac:dyDescent="0.15">
      <c r="A38" s="24"/>
      <c r="B38" s="24"/>
      <c r="C38" s="38">
        <f>SUM(C23:C37)</f>
        <v>2142</v>
      </c>
      <c r="D38" s="35"/>
      <c r="E38" s="35"/>
      <c r="F38" s="38">
        <f>SUM(F23:F37)</f>
        <v>8333.25</v>
      </c>
      <c r="G38" s="24"/>
      <c r="H38" s="24"/>
      <c r="I38" s="38">
        <f>SUM(I23:I37)</f>
        <v>16203.75</v>
      </c>
      <c r="J38" s="24"/>
      <c r="K38" s="24"/>
      <c r="L38" s="38">
        <f>SUM(L23:L37)</f>
        <v>11285.5</v>
      </c>
      <c r="M38" s="24"/>
      <c r="N38" s="24"/>
      <c r="O38" s="38">
        <f>SUM(O23:O37)</f>
        <v>1250</v>
      </c>
      <c r="P38" s="24"/>
      <c r="Q38" s="24"/>
      <c r="R38" s="38">
        <f>SUM(R23:R37)</f>
        <v>16212.5</v>
      </c>
      <c r="S38" s="24"/>
      <c r="T38" s="24"/>
      <c r="U38" s="25">
        <f>SUM(U23:U37)</f>
        <v>7997.5</v>
      </c>
    </row>
    <row r="41" spans="1:21" x14ac:dyDescent="0.15">
      <c r="A41" s="69" t="s">
        <v>39</v>
      </c>
      <c r="B41" s="69"/>
      <c r="C41" s="69"/>
      <c r="D41" s="70" t="s">
        <v>34</v>
      </c>
      <c r="E41" s="70"/>
      <c r="F41" s="70"/>
      <c r="G41" s="69" t="s">
        <v>32</v>
      </c>
      <c r="H41" s="69"/>
      <c r="I41" s="69"/>
      <c r="J41" s="70" t="s">
        <v>65</v>
      </c>
      <c r="K41" s="70"/>
      <c r="L41" s="70"/>
      <c r="M41" s="68" t="s">
        <v>20</v>
      </c>
      <c r="N41" s="68"/>
      <c r="O41" s="68"/>
      <c r="P41" s="67" t="s">
        <v>13</v>
      </c>
      <c r="Q41" s="67"/>
      <c r="R41" s="67"/>
      <c r="S41" s="68" t="s">
        <v>30</v>
      </c>
      <c r="T41" s="68"/>
      <c r="U41" s="68"/>
    </row>
    <row r="42" spans="1:21" x14ac:dyDescent="0.15">
      <c r="A42" s="26" t="s">
        <v>62</v>
      </c>
      <c r="B42" s="27" t="s">
        <v>63</v>
      </c>
      <c r="C42" s="28" t="s">
        <v>11</v>
      </c>
      <c r="D42" s="15" t="s">
        <v>62</v>
      </c>
      <c r="E42" s="16" t="s">
        <v>63</v>
      </c>
      <c r="F42" s="17" t="s">
        <v>11</v>
      </c>
      <c r="G42" s="26" t="s">
        <v>62</v>
      </c>
      <c r="H42" s="27" t="s">
        <v>63</v>
      </c>
      <c r="I42" s="28" t="s">
        <v>11</v>
      </c>
      <c r="J42" s="15" t="s">
        <v>62</v>
      </c>
      <c r="K42" s="16" t="s">
        <v>63</v>
      </c>
      <c r="L42" s="17" t="s">
        <v>11</v>
      </c>
      <c r="M42" s="26" t="s">
        <v>62</v>
      </c>
      <c r="N42" s="27" t="s">
        <v>63</v>
      </c>
      <c r="O42" s="28" t="s">
        <v>11</v>
      </c>
      <c r="P42" s="15" t="s">
        <v>62</v>
      </c>
      <c r="Q42" s="16" t="s">
        <v>63</v>
      </c>
      <c r="R42" s="17" t="s">
        <v>11</v>
      </c>
      <c r="S42" s="26" t="s">
        <v>62</v>
      </c>
      <c r="T42" s="27" t="s">
        <v>63</v>
      </c>
      <c r="U42" s="28" t="s">
        <v>11</v>
      </c>
    </row>
    <row r="43" spans="1:21" x14ac:dyDescent="0.15">
      <c r="A43" s="29" t="s">
        <v>67</v>
      </c>
      <c r="B43" s="30">
        <v>56.5</v>
      </c>
      <c r="C43" s="31">
        <f t="shared" ref="C43:C57" si="14">B43*B43</f>
        <v>3192.25</v>
      </c>
      <c r="D43" s="18" t="s">
        <v>67</v>
      </c>
      <c r="E43" s="19">
        <v>55.5</v>
      </c>
      <c r="F43" s="20">
        <f t="shared" ref="F43:F57" si="15">E43*E43</f>
        <v>3080.25</v>
      </c>
      <c r="G43" s="29"/>
      <c r="H43" s="30"/>
      <c r="I43" s="31">
        <f t="shared" ref="I43:I57" si="16">H43*H43</f>
        <v>0</v>
      </c>
      <c r="J43" s="18" t="s">
        <v>66</v>
      </c>
      <c r="K43" s="19">
        <v>34</v>
      </c>
      <c r="L43" s="20">
        <f t="shared" ref="L43:L57" si="17">K43*K43</f>
        <v>1156</v>
      </c>
      <c r="M43" s="29" t="s">
        <v>67</v>
      </c>
      <c r="N43" s="30">
        <v>45</v>
      </c>
      <c r="O43" s="31">
        <f t="shared" ref="O43:O57" si="18">N43*N43</f>
        <v>2025</v>
      </c>
      <c r="P43" s="18" t="s">
        <v>67</v>
      </c>
      <c r="Q43" s="19">
        <v>51.5</v>
      </c>
      <c r="R43" s="20">
        <f t="shared" ref="R43:R57" si="19">Q43*Q43</f>
        <v>2652.25</v>
      </c>
      <c r="S43" s="29" t="s">
        <v>67</v>
      </c>
      <c r="T43" s="30">
        <v>47.5</v>
      </c>
      <c r="U43" s="31">
        <f t="shared" ref="U43:U57" si="20">T43*T43</f>
        <v>2256.25</v>
      </c>
    </row>
    <row r="44" spans="1:21" x14ac:dyDescent="0.15">
      <c r="A44" s="29"/>
      <c r="B44" s="30"/>
      <c r="C44" s="31">
        <f t="shared" si="14"/>
        <v>0</v>
      </c>
      <c r="D44" s="18" t="s">
        <v>67</v>
      </c>
      <c r="E44" s="19">
        <v>48</v>
      </c>
      <c r="F44" s="20">
        <f t="shared" si="15"/>
        <v>2304</v>
      </c>
      <c r="G44" s="29"/>
      <c r="H44" s="30"/>
      <c r="I44" s="31">
        <f t="shared" si="16"/>
        <v>0</v>
      </c>
      <c r="J44" s="18" t="s">
        <v>66</v>
      </c>
      <c r="K44" s="19">
        <v>40.5</v>
      </c>
      <c r="L44" s="20">
        <f t="shared" si="17"/>
        <v>1640.25</v>
      </c>
      <c r="M44" s="29" t="s">
        <v>67</v>
      </c>
      <c r="N44" s="30">
        <v>52.5</v>
      </c>
      <c r="O44" s="31">
        <f t="shared" si="18"/>
        <v>2756.25</v>
      </c>
      <c r="P44" s="18" t="s">
        <v>67</v>
      </c>
      <c r="Q44" s="19">
        <v>60</v>
      </c>
      <c r="R44" s="20">
        <f t="shared" si="19"/>
        <v>3600</v>
      </c>
      <c r="S44" s="29" t="s">
        <v>67</v>
      </c>
      <c r="T44" s="30">
        <v>67</v>
      </c>
      <c r="U44" s="31">
        <f t="shared" si="20"/>
        <v>4489</v>
      </c>
    </row>
    <row r="45" spans="1:21" x14ac:dyDescent="0.15">
      <c r="A45" s="29"/>
      <c r="B45" s="30"/>
      <c r="C45" s="31">
        <f t="shared" si="14"/>
        <v>0</v>
      </c>
      <c r="D45" s="18" t="s">
        <v>67</v>
      </c>
      <c r="E45" s="19">
        <v>45.5</v>
      </c>
      <c r="F45" s="20">
        <f t="shared" si="15"/>
        <v>2070.25</v>
      </c>
      <c r="G45" s="29"/>
      <c r="H45" s="30"/>
      <c r="I45" s="31">
        <f t="shared" si="16"/>
        <v>0</v>
      </c>
      <c r="J45" s="18" t="s">
        <v>67</v>
      </c>
      <c r="K45" s="19">
        <v>45</v>
      </c>
      <c r="L45" s="20">
        <f t="shared" si="17"/>
        <v>2025</v>
      </c>
      <c r="M45" s="29"/>
      <c r="N45" s="30"/>
      <c r="O45" s="31">
        <f t="shared" si="18"/>
        <v>0</v>
      </c>
      <c r="P45" s="18" t="s">
        <v>66</v>
      </c>
      <c r="Q45" s="19">
        <v>29.5</v>
      </c>
      <c r="R45" s="20">
        <f t="shared" si="19"/>
        <v>870.25</v>
      </c>
      <c r="S45" s="29"/>
      <c r="T45" s="36"/>
      <c r="U45" s="31">
        <f t="shared" si="20"/>
        <v>0</v>
      </c>
    </row>
    <row r="46" spans="1:21" x14ac:dyDescent="0.15">
      <c r="A46" s="29"/>
      <c r="B46" s="30"/>
      <c r="C46" s="31">
        <f t="shared" si="14"/>
        <v>0</v>
      </c>
      <c r="D46" s="18" t="s">
        <v>67</v>
      </c>
      <c r="E46" s="19">
        <v>55</v>
      </c>
      <c r="F46" s="20">
        <f t="shared" si="15"/>
        <v>3025</v>
      </c>
      <c r="G46" s="29"/>
      <c r="H46" s="30"/>
      <c r="I46" s="31">
        <f t="shared" si="16"/>
        <v>0</v>
      </c>
      <c r="J46" s="18"/>
      <c r="K46" s="19"/>
      <c r="L46" s="20">
        <f t="shared" si="17"/>
        <v>0</v>
      </c>
      <c r="M46" s="29"/>
      <c r="N46" s="30"/>
      <c r="O46" s="31">
        <f t="shared" si="18"/>
        <v>0</v>
      </c>
      <c r="P46" s="18" t="s">
        <v>67</v>
      </c>
      <c r="Q46" s="19">
        <v>48.5</v>
      </c>
      <c r="R46" s="20">
        <f t="shared" si="19"/>
        <v>2352.25</v>
      </c>
      <c r="S46" s="29"/>
      <c r="T46" s="30"/>
      <c r="U46" s="31">
        <f t="shared" si="20"/>
        <v>0</v>
      </c>
    </row>
    <row r="47" spans="1:21" x14ac:dyDescent="0.15">
      <c r="A47" s="29"/>
      <c r="B47" s="30"/>
      <c r="C47" s="31">
        <f t="shared" si="14"/>
        <v>0</v>
      </c>
      <c r="D47" s="18" t="s">
        <v>67</v>
      </c>
      <c r="E47" s="19">
        <v>48.5</v>
      </c>
      <c r="F47" s="20">
        <f t="shared" si="15"/>
        <v>2352.25</v>
      </c>
      <c r="G47" s="29"/>
      <c r="H47" s="30"/>
      <c r="I47" s="31">
        <f t="shared" si="16"/>
        <v>0</v>
      </c>
      <c r="J47" s="18"/>
      <c r="K47" s="19"/>
      <c r="L47" s="20">
        <f t="shared" si="17"/>
        <v>0</v>
      </c>
      <c r="M47" s="29"/>
      <c r="N47" s="30"/>
      <c r="O47" s="31">
        <f t="shared" si="18"/>
        <v>0</v>
      </c>
      <c r="P47" s="18" t="s">
        <v>67</v>
      </c>
      <c r="Q47" s="19">
        <v>46</v>
      </c>
      <c r="R47" s="20">
        <f t="shared" si="19"/>
        <v>2116</v>
      </c>
      <c r="S47" s="29"/>
      <c r="T47" s="30"/>
      <c r="U47" s="31">
        <f t="shared" si="20"/>
        <v>0</v>
      </c>
    </row>
    <row r="48" spans="1:21" x14ac:dyDescent="0.15">
      <c r="A48" s="29"/>
      <c r="B48" s="30"/>
      <c r="C48" s="31">
        <f t="shared" si="14"/>
        <v>0</v>
      </c>
      <c r="D48" s="18"/>
      <c r="E48" s="19"/>
      <c r="F48" s="20">
        <f t="shared" si="15"/>
        <v>0</v>
      </c>
      <c r="G48" s="29"/>
      <c r="H48" s="30"/>
      <c r="I48" s="31">
        <f t="shared" si="16"/>
        <v>0</v>
      </c>
      <c r="J48" s="18"/>
      <c r="K48" s="19"/>
      <c r="L48" s="20">
        <f t="shared" si="17"/>
        <v>0</v>
      </c>
      <c r="M48" s="29"/>
      <c r="N48" s="30"/>
      <c r="O48" s="31">
        <f t="shared" si="18"/>
        <v>0</v>
      </c>
      <c r="P48" s="18" t="s">
        <v>67</v>
      </c>
      <c r="Q48" s="19">
        <v>50</v>
      </c>
      <c r="R48" s="20">
        <f t="shared" si="19"/>
        <v>2500</v>
      </c>
      <c r="S48" s="29"/>
      <c r="T48" s="30"/>
      <c r="U48" s="31">
        <f t="shared" si="20"/>
        <v>0</v>
      </c>
    </row>
    <row r="49" spans="1:21" x14ac:dyDescent="0.15">
      <c r="A49" s="29"/>
      <c r="B49" s="30"/>
      <c r="C49" s="31">
        <f t="shared" si="14"/>
        <v>0</v>
      </c>
      <c r="D49" s="18"/>
      <c r="E49" s="19"/>
      <c r="F49" s="20">
        <f t="shared" si="15"/>
        <v>0</v>
      </c>
      <c r="G49" s="29"/>
      <c r="H49" s="30"/>
      <c r="I49" s="31">
        <f t="shared" si="16"/>
        <v>0</v>
      </c>
      <c r="J49" s="18"/>
      <c r="K49" s="19"/>
      <c r="L49" s="20">
        <f t="shared" si="17"/>
        <v>0</v>
      </c>
      <c r="M49" s="29"/>
      <c r="N49" s="30"/>
      <c r="O49" s="31">
        <f t="shared" si="18"/>
        <v>0</v>
      </c>
      <c r="P49" s="18" t="s">
        <v>66</v>
      </c>
      <c r="Q49" s="19">
        <v>33</v>
      </c>
      <c r="R49" s="20">
        <f t="shared" si="19"/>
        <v>1089</v>
      </c>
      <c r="S49" s="29"/>
      <c r="T49" s="30"/>
      <c r="U49" s="31">
        <f t="shared" si="20"/>
        <v>0</v>
      </c>
    </row>
    <row r="50" spans="1:21" x14ac:dyDescent="0.15">
      <c r="A50" s="29"/>
      <c r="B50" s="30"/>
      <c r="C50" s="31">
        <f t="shared" si="14"/>
        <v>0</v>
      </c>
      <c r="D50" s="18"/>
      <c r="E50" s="19"/>
      <c r="F50" s="20">
        <f t="shared" si="15"/>
        <v>0</v>
      </c>
      <c r="G50" s="29"/>
      <c r="H50" s="30"/>
      <c r="I50" s="31">
        <f t="shared" si="16"/>
        <v>0</v>
      </c>
      <c r="J50" s="18"/>
      <c r="K50" s="19"/>
      <c r="L50" s="20">
        <f t="shared" si="17"/>
        <v>0</v>
      </c>
      <c r="M50" s="29"/>
      <c r="N50" s="30"/>
      <c r="O50" s="31">
        <f t="shared" si="18"/>
        <v>0</v>
      </c>
      <c r="P50" s="18"/>
      <c r="Q50" s="19"/>
      <c r="R50" s="20">
        <f t="shared" si="19"/>
        <v>0</v>
      </c>
      <c r="S50" s="29"/>
      <c r="T50" s="30"/>
      <c r="U50" s="31">
        <f t="shared" si="20"/>
        <v>0</v>
      </c>
    </row>
    <row r="51" spans="1:21" x14ac:dyDescent="0.15">
      <c r="A51" s="29"/>
      <c r="B51" s="30"/>
      <c r="C51" s="31">
        <f t="shared" si="14"/>
        <v>0</v>
      </c>
      <c r="D51" s="18"/>
      <c r="E51" s="19"/>
      <c r="F51" s="20">
        <f t="shared" si="15"/>
        <v>0</v>
      </c>
      <c r="G51" s="29"/>
      <c r="H51" s="30"/>
      <c r="I51" s="31">
        <f t="shared" si="16"/>
        <v>0</v>
      </c>
      <c r="J51" s="18"/>
      <c r="K51" s="19"/>
      <c r="L51" s="20">
        <f t="shared" si="17"/>
        <v>0</v>
      </c>
      <c r="M51" s="29"/>
      <c r="N51" s="30"/>
      <c r="O51" s="31">
        <f t="shared" si="18"/>
        <v>0</v>
      </c>
      <c r="P51" s="18"/>
      <c r="Q51" s="19"/>
      <c r="R51" s="20">
        <f t="shared" si="19"/>
        <v>0</v>
      </c>
      <c r="S51" s="29"/>
      <c r="T51" s="30"/>
      <c r="U51" s="31">
        <f t="shared" si="20"/>
        <v>0</v>
      </c>
    </row>
    <row r="52" spans="1:21" x14ac:dyDescent="0.15">
      <c r="A52" s="29"/>
      <c r="B52" s="30"/>
      <c r="C52" s="31">
        <f t="shared" si="14"/>
        <v>0</v>
      </c>
      <c r="D52" s="18"/>
      <c r="E52" s="19"/>
      <c r="F52" s="20">
        <f t="shared" si="15"/>
        <v>0</v>
      </c>
      <c r="G52" s="29"/>
      <c r="H52" s="30"/>
      <c r="I52" s="31">
        <f t="shared" si="16"/>
        <v>0</v>
      </c>
      <c r="J52" s="18"/>
      <c r="K52" s="19"/>
      <c r="L52" s="20">
        <f t="shared" si="17"/>
        <v>0</v>
      </c>
      <c r="M52" s="29"/>
      <c r="N52" s="30"/>
      <c r="O52" s="31">
        <f t="shared" si="18"/>
        <v>0</v>
      </c>
      <c r="P52" s="18"/>
      <c r="Q52" s="19"/>
      <c r="R52" s="20">
        <f t="shared" si="19"/>
        <v>0</v>
      </c>
      <c r="S52" s="29"/>
      <c r="T52" s="30"/>
      <c r="U52" s="31">
        <f t="shared" si="20"/>
        <v>0</v>
      </c>
    </row>
    <row r="53" spans="1:21" x14ac:dyDescent="0.15">
      <c r="A53" s="29"/>
      <c r="B53" s="30"/>
      <c r="C53" s="31">
        <f t="shared" si="14"/>
        <v>0</v>
      </c>
      <c r="D53" s="18"/>
      <c r="E53" s="19"/>
      <c r="F53" s="20">
        <f t="shared" si="15"/>
        <v>0</v>
      </c>
      <c r="G53" s="29"/>
      <c r="H53" s="30"/>
      <c r="I53" s="31">
        <f t="shared" si="16"/>
        <v>0</v>
      </c>
      <c r="J53" s="18"/>
      <c r="K53" s="19"/>
      <c r="L53" s="20">
        <f t="shared" si="17"/>
        <v>0</v>
      </c>
      <c r="M53" s="29"/>
      <c r="N53" s="30"/>
      <c r="O53" s="31">
        <f t="shared" si="18"/>
        <v>0</v>
      </c>
      <c r="P53" s="18"/>
      <c r="Q53" s="19"/>
      <c r="R53" s="20">
        <f t="shared" si="19"/>
        <v>0</v>
      </c>
      <c r="S53" s="29"/>
      <c r="T53" s="30"/>
      <c r="U53" s="31">
        <f t="shared" si="20"/>
        <v>0</v>
      </c>
    </row>
    <row r="54" spans="1:21" x14ac:dyDescent="0.15">
      <c r="A54" s="29"/>
      <c r="B54" s="30"/>
      <c r="C54" s="31">
        <f t="shared" si="14"/>
        <v>0</v>
      </c>
      <c r="D54" s="18"/>
      <c r="E54" s="19"/>
      <c r="F54" s="20">
        <f t="shared" si="15"/>
        <v>0</v>
      </c>
      <c r="G54" s="29"/>
      <c r="H54" s="30"/>
      <c r="I54" s="31">
        <f t="shared" si="16"/>
        <v>0</v>
      </c>
      <c r="J54" s="18"/>
      <c r="K54" s="19"/>
      <c r="L54" s="20">
        <f t="shared" si="17"/>
        <v>0</v>
      </c>
      <c r="M54" s="29"/>
      <c r="N54" s="30"/>
      <c r="O54" s="31">
        <f t="shared" si="18"/>
        <v>0</v>
      </c>
      <c r="P54" s="18"/>
      <c r="Q54" s="19"/>
      <c r="R54" s="20">
        <f t="shared" si="19"/>
        <v>0</v>
      </c>
      <c r="S54" s="29"/>
      <c r="T54" s="30"/>
      <c r="U54" s="31">
        <f t="shared" si="20"/>
        <v>0</v>
      </c>
    </row>
    <row r="55" spans="1:21" x14ac:dyDescent="0.15">
      <c r="A55" s="29"/>
      <c r="B55" s="30"/>
      <c r="C55" s="31">
        <f t="shared" si="14"/>
        <v>0</v>
      </c>
      <c r="D55" s="18"/>
      <c r="E55" s="19"/>
      <c r="F55" s="20">
        <f t="shared" si="15"/>
        <v>0</v>
      </c>
      <c r="G55" s="29"/>
      <c r="H55" s="30"/>
      <c r="I55" s="31">
        <f t="shared" si="16"/>
        <v>0</v>
      </c>
      <c r="J55" s="18"/>
      <c r="K55" s="19"/>
      <c r="L55" s="20">
        <f t="shared" si="17"/>
        <v>0</v>
      </c>
      <c r="M55" s="29"/>
      <c r="N55" s="30"/>
      <c r="O55" s="31">
        <f t="shared" si="18"/>
        <v>0</v>
      </c>
      <c r="P55" s="18"/>
      <c r="Q55" s="19"/>
      <c r="R55" s="20">
        <f t="shared" si="19"/>
        <v>0</v>
      </c>
      <c r="S55" s="29"/>
      <c r="T55" s="30"/>
      <c r="U55" s="31">
        <f t="shared" si="20"/>
        <v>0</v>
      </c>
    </row>
    <row r="56" spans="1:21" x14ac:dyDescent="0.15">
      <c r="A56" s="29"/>
      <c r="B56" s="30"/>
      <c r="C56" s="31">
        <f t="shared" si="14"/>
        <v>0</v>
      </c>
      <c r="D56" s="18"/>
      <c r="E56" s="19"/>
      <c r="F56" s="20">
        <f t="shared" si="15"/>
        <v>0</v>
      </c>
      <c r="G56" s="29"/>
      <c r="H56" s="30"/>
      <c r="I56" s="31">
        <f t="shared" si="16"/>
        <v>0</v>
      </c>
      <c r="J56" s="18"/>
      <c r="K56" s="19"/>
      <c r="L56" s="20">
        <f t="shared" si="17"/>
        <v>0</v>
      </c>
      <c r="M56" s="29"/>
      <c r="N56" s="30"/>
      <c r="O56" s="31">
        <f t="shared" si="18"/>
        <v>0</v>
      </c>
      <c r="P56" s="18"/>
      <c r="Q56" s="19"/>
      <c r="R56" s="20">
        <f t="shared" si="19"/>
        <v>0</v>
      </c>
      <c r="S56" s="29"/>
      <c r="T56" s="30"/>
      <c r="U56" s="31">
        <f t="shared" si="20"/>
        <v>0</v>
      </c>
    </row>
    <row r="57" spans="1:21" x14ac:dyDescent="0.15">
      <c r="A57" s="32"/>
      <c r="B57" s="33"/>
      <c r="C57" s="34">
        <f t="shared" si="14"/>
        <v>0</v>
      </c>
      <c r="D57" s="21"/>
      <c r="E57" s="22"/>
      <c r="F57" s="23">
        <f t="shared" si="15"/>
        <v>0</v>
      </c>
      <c r="G57" s="32"/>
      <c r="H57" s="33"/>
      <c r="I57" s="34">
        <f t="shared" si="16"/>
        <v>0</v>
      </c>
      <c r="J57" s="21"/>
      <c r="K57" s="22"/>
      <c r="L57" s="23">
        <f t="shared" si="17"/>
        <v>0</v>
      </c>
      <c r="M57" s="32"/>
      <c r="N57" s="33"/>
      <c r="O57" s="34">
        <f t="shared" si="18"/>
        <v>0</v>
      </c>
      <c r="P57" s="21"/>
      <c r="Q57" s="22"/>
      <c r="R57" s="23">
        <f t="shared" si="19"/>
        <v>0</v>
      </c>
      <c r="S57" s="32"/>
      <c r="T57" s="33"/>
      <c r="U57" s="34">
        <f t="shared" si="20"/>
        <v>0</v>
      </c>
    </row>
    <row r="58" spans="1:21" x14ac:dyDescent="0.15">
      <c r="A58" s="35"/>
      <c r="B58" s="35"/>
      <c r="C58" s="38">
        <f>SUM(C43:C57)</f>
        <v>3192.25</v>
      </c>
      <c r="D58" s="24"/>
      <c r="E58" s="24"/>
      <c r="F58" s="25">
        <f>SUM(F43:F57)</f>
        <v>12831.75</v>
      </c>
      <c r="G58" s="35"/>
      <c r="H58" s="35"/>
      <c r="I58" s="25">
        <f>SUM(I43:I57)</f>
        <v>0</v>
      </c>
      <c r="J58" s="24"/>
      <c r="K58" s="24"/>
      <c r="L58" s="38">
        <f>SUM(L43:L57)</f>
        <v>4821.25</v>
      </c>
      <c r="M58" s="35"/>
      <c r="N58" s="35"/>
      <c r="O58" s="25">
        <f>SUM(O43:O57)</f>
        <v>4781.25</v>
      </c>
      <c r="P58" s="24"/>
      <c r="Q58" s="24"/>
      <c r="R58" s="25">
        <f>SUM(R43:R57)</f>
        <v>15179.75</v>
      </c>
      <c r="S58" s="35"/>
      <c r="T58" s="35"/>
      <c r="U58" s="25">
        <f>SUM(U43:U57)</f>
        <v>6745.25</v>
      </c>
    </row>
  </sheetData>
  <mergeCells count="27">
    <mergeCell ref="AZ1:BB1"/>
    <mergeCell ref="BC1:BE1"/>
    <mergeCell ref="BF1:BH1"/>
    <mergeCell ref="AT1:AV1"/>
    <mergeCell ref="AW1:AY1"/>
    <mergeCell ref="AQ1:AS1"/>
    <mergeCell ref="A21:C21"/>
    <mergeCell ref="D21:F21"/>
    <mergeCell ref="G21:I21"/>
    <mergeCell ref="J21:L21"/>
    <mergeCell ref="M21:O21"/>
    <mergeCell ref="J1:L1"/>
    <mergeCell ref="M1:O1"/>
    <mergeCell ref="A1:C1"/>
    <mergeCell ref="D1:F1"/>
    <mergeCell ref="G1:I1"/>
    <mergeCell ref="P21:R21"/>
    <mergeCell ref="S21:U21"/>
    <mergeCell ref="P1:R1"/>
    <mergeCell ref="S1:U1"/>
    <mergeCell ref="P41:R41"/>
    <mergeCell ref="S41:U41"/>
    <mergeCell ref="A41:C41"/>
    <mergeCell ref="D41:F41"/>
    <mergeCell ref="G41:I41"/>
    <mergeCell ref="J41:L41"/>
    <mergeCell ref="M41:O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58"/>
  <sheetViews>
    <sheetView topLeftCell="A37" zoomScaleNormal="100" workbookViewId="0">
      <selection activeCell="M12" sqref="M12"/>
    </sheetView>
  </sheetViews>
  <sheetFormatPr defaultColWidth="11.73046875" defaultRowHeight="12.75" x14ac:dyDescent="0.15"/>
  <cols>
    <col min="1" max="1" width="6.47265625" customWidth="1"/>
    <col min="2" max="2" width="9.9765625" customWidth="1"/>
    <col min="3" max="3" width="8.76171875" customWidth="1"/>
    <col min="4" max="4" width="7.28125" customWidth="1"/>
    <col min="5" max="5" width="9.16796875" customWidth="1"/>
    <col min="6" max="7" width="7.55078125" customWidth="1"/>
    <col min="8" max="8" width="10.65234375" customWidth="1"/>
    <col min="9" max="9" width="7.55078125" customWidth="1"/>
    <col min="10" max="10" width="7.68359375" customWidth="1"/>
    <col min="11" max="11" width="9.16796875" customWidth="1"/>
    <col min="12" max="12" width="8.359375" customWidth="1"/>
    <col min="13" max="13" width="7.55078125" customWidth="1"/>
    <col min="14" max="14" width="10.11328125" customWidth="1"/>
    <col min="15" max="15" width="9.4375" customWidth="1"/>
    <col min="16" max="16" width="7.14453125" customWidth="1"/>
    <col min="17" max="17" width="9.57421875" customWidth="1"/>
    <col min="18" max="18" width="9.03515625" customWidth="1"/>
    <col min="19" max="19" width="8.359375" customWidth="1"/>
  </cols>
  <sheetData>
    <row r="1" spans="1:60" ht="13.5" customHeight="1" x14ac:dyDescent="0.15">
      <c r="A1" s="67" t="s">
        <v>44</v>
      </c>
      <c r="B1" s="67"/>
      <c r="C1" s="67"/>
      <c r="D1" s="68" t="s">
        <v>42</v>
      </c>
      <c r="E1" s="68"/>
      <c r="F1" s="68"/>
      <c r="G1" s="75" t="s">
        <v>23</v>
      </c>
      <c r="H1" s="75"/>
      <c r="I1" s="75"/>
      <c r="J1" s="73" t="str">
        <f>'1-й тур'!J1</f>
        <v>SpinEXtreme</v>
      </c>
      <c r="K1" s="73"/>
      <c r="L1" s="73"/>
      <c r="M1" s="74" t="str">
        <f>'1-й тур'!M1</f>
        <v>Minsk Spining Team</v>
      </c>
      <c r="N1" s="74"/>
      <c r="O1" s="74"/>
      <c r="P1" s="73" t="s">
        <v>37</v>
      </c>
      <c r="Q1" s="73"/>
      <c r="R1" s="73"/>
      <c r="S1" s="74" t="str">
        <f>'1-й тур'!S1</f>
        <v>King Fish</v>
      </c>
      <c r="T1" s="74"/>
      <c r="U1" s="74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ht="13.5" customHeight="1" x14ac:dyDescent="0.15">
      <c r="A2" s="15" t="s">
        <v>62</v>
      </c>
      <c r="B2" s="16" t="s">
        <v>63</v>
      </c>
      <c r="C2" s="17" t="s">
        <v>11</v>
      </c>
      <c r="D2" s="26" t="s">
        <v>62</v>
      </c>
      <c r="E2" s="27" t="s">
        <v>63</v>
      </c>
      <c r="F2" s="28" t="s">
        <v>11</v>
      </c>
      <c r="G2" s="26" t="s">
        <v>62</v>
      </c>
      <c r="H2" s="27" t="s">
        <v>63</v>
      </c>
      <c r="I2" s="17" t="s">
        <v>11</v>
      </c>
      <c r="J2" s="26" t="s">
        <v>62</v>
      </c>
      <c r="K2" s="27" t="s">
        <v>63</v>
      </c>
      <c r="L2" s="28" t="s">
        <v>11</v>
      </c>
      <c r="M2" s="15" t="s">
        <v>62</v>
      </c>
      <c r="N2" s="16" t="s">
        <v>63</v>
      </c>
      <c r="O2" s="17" t="s">
        <v>11</v>
      </c>
      <c r="P2" s="26" t="s">
        <v>62</v>
      </c>
      <c r="Q2" s="27" t="s">
        <v>63</v>
      </c>
      <c r="R2" s="28" t="s">
        <v>11</v>
      </c>
      <c r="S2" s="15" t="s">
        <v>62</v>
      </c>
      <c r="T2" s="16" t="s">
        <v>63</v>
      </c>
      <c r="U2" s="17" t="s">
        <v>11</v>
      </c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3.5" customHeight="1" x14ac:dyDescent="0.15">
      <c r="A3" s="18"/>
      <c r="B3" s="19"/>
      <c r="C3" s="20">
        <f t="shared" ref="C3:C17" si="0">B3*B3</f>
        <v>0</v>
      </c>
      <c r="D3" s="29" t="s">
        <v>67</v>
      </c>
      <c r="E3" s="30">
        <v>48</v>
      </c>
      <c r="F3" s="31">
        <f t="shared" ref="F3:F17" si="1">E3*E3</f>
        <v>2304</v>
      </c>
      <c r="G3" s="18" t="s">
        <v>67</v>
      </c>
      <c r="H3" s="19">
        <v>46</v>
      </c>
      <c r="I3" s="20">
        <f t="shared" ref="I3:I17" si="2">H3*H3</f>
        <v>2116</v>
      </c>
      <c r="J3" s="29" t="s">
        <v>67</v>
      </c>
      <c r="K3" s="30">
        <v>59</v>
      </c>
      <c r="L3" s="31">
        <f t="shared" ref="L3:L17" si="3">K3*K3</f>
        <v>3481</v>
      </c>
      <c r="M3" s="18" t="s">
        <v>66</v>
      </c>
      <c r="N3" s="19">
        <v>27.5</v>
      </c>
      <c r="O3" s="20">
        <f t="shared" ref="O3:O17" si="4">N3*N3</f>
        <v>756.25</v>
      </c>
      <c r="P3" s="29" t="s">
        <v>67</v>
      </c>
      <c r="Q3" s="30">
        <v>45</v>
      </c>
      <c r="R3" s="31">
        <f t="shared" ref="R3:R17" si="5">Q3*Q3</f>
        <v>2025</v>
      </c>
      <c r="S3" s="18" t="s">
        <v>67</v>
      </c>
      <c r="T3" s="19">
        <v>50.5</v>
      </c>
      <c r="U3" s="20">
        <f t="shared" ref="U3:U17" si="6">T3*T3</f>
        <v>2550.25</v>
      </c>
      <c r="AQ3" s="8"/>
      <c r="AR3" s="10"/>
      <c r="AS3" s="10"/>
      <c r="AT3" s="8"/>
      <c r="AU3" s="10"/>
      <c r="AV3" s="10"/>
      <c r="AW3" s="8"/>
      <c r="AX3" s="10"/>
      <c r="AY3" s="10"/>
      <c r="AZ3" s="8"/>
      <c r="BA3" s="10"/>
      <c r="BB3" s="10"/>
      <c r="BC3" s="8"/>
      <c r="BD3" s="10"/>
      <c r="BE3" s="10"/>
      <c r="BF3" s="8"/>
      <c r="BG3" s="10"/>
      <c r="BH3" s="10"/>
    </row>
    <row r="4" spans="1:60" ht="13.5" customHeight="1" x14ac:dyDescent="0.15">
      <c r="A4" s="18"/>
      <c r="B4" s="19"/>
      <c r="C4" s="20">
        <f t="shared" si="0"/>
        <v>0</v>
      </c>
      <c r="D4" s="29" t="s">
        <v>67</v>
      </c>
      <c r="E4" s="30">
        <v>56</v>
      </c>
      <c r="F4" s="31">
        <f t="shared" si="1"/>
        <v>3136</v>
      </c>
      <c r="G4" s="18" t="s">
        <v>67</v>
      </c>
      <c r="H4" s="19">
        <v>56.5</v>
      </c>
      <c r="I4" s="20">
        <f t="shared" si="2"/>
        <v>3192.25</v>
      </c>
      <c r="J4" s="29" t="s">
        <v>67</v>
      </c>
      <c r="K4" s="30">
        <v>70</v>
      </c>
      <c r="L4" s="31">
        <f t="shared" si="3"/>
        <v>4900</v>
      </c>
      <c r="M4" s="18" t="s">
        <v>67</v>
      </c>
      <c r="N4" s="19">
        <v>52</v>
      </c>
      <c r="O4" s="20">
        <f t="shared" si="4"/>
        <v>2704</v>
      </c>
      <c r="P4" s="29" t="s">
        <v>67</v>
      </c>
      <c r="Q4" s="30">
        <v>45</v>
      </c>
      <c r="R4" s="31">
        <f t="shared" si="5"/>
        <v>2025</v>
      </c>
      <c r="S4" s="18" t="s">
        <v>67</v>
      </c>
      <c r="T4" s="19">
        <v>53.5</v>
      </c>
      <c r="U4" s="20">
        <f t="shared" si="6"/>
        <v>2862.25</v>
      </c>
      <c r="AQ4" s="8"/>
      <c r="AR4" s="10"/>
      <c r="AS4" s="10"/>
      <c r="AT4" s="10"/>
      <c r="AU4" s="10"/>
      <c r="AV4" s="10"/>
      <c r="AW4" s="10"/>
      <c r="AX4" s="10"/>
      <c r="AY4" s="10"/>
      <c r="AZ4" s="8"/>
      <c r="BA4" s="10"/>
      <c r="BB4" s="10"/>
      <c r="BC4" s="8"/>
      <c r="BD4" s="10"/>
      <c r="BE4" s="10"/>
      <c r="BF4" s="8"/>
      <c r="BG4" s="10"/>
      <c r="BH4" s="10"/>
    </row>
    <row r="5" spans="1:60" ht="13.5" customHeight="1" x14ac:dyDescent="0.15">
      <c r="A5" s="18"/>
      <c r="B5" s="19"/>
      <c r="C5" s="20">
        <f t="shared" si="0"/>
        <v>0</v>
      </c>
      <c r="D5" s="29"/>
      <c r="E5" s="30"/>
      <c r="F5" s="31">
        <f t="shared" si="1"/>
        <v>0</v>
      </c>
      <c r="G5" s="18" t="s">
        <v>67</v>
      </c>
      <c r="H5" s="19">
        <v>52</v>
      </c>
      <c r="I5" s="20">
        <f t="shared" si="2"/>
        <v>2704</v>
      </c>
      <c r="J5" s="29" t="s">
        <v>67</v>
      </c>
      <c r="K5" s="30">
        <v>55</v>
      </c>
      <c r="L5" s="31">
        <f t="shared" si="3"/>
        <v>3025</v>
      </c>
      <c r="M5" s="18" t="s">
        <v>67</v>
      </c>
      <c r="N5" s="19">
        <v>47</v>
      </c>
      <c r="O5" s="20">
        <f t="shared" si="4"/>
        <v>2209</v>
      </c>
      <c r="P5" s="29" t="s">
        <v>66</v>
      </c>
      <c r="Q5" s="30">
        <v>27</v>
      </c>
      <c r="R5" s="31">
        <f t="shared" si="5"/>
        <v>729</v>
      </c>
      <c r="S5" s="18" t="s">
        <v>66</v>
      </c>
      <c r="T5" s="19">
        <v>27</v>
      </c>
      <c r="U5" s="20">
        <f t="shared" si="6"/>
        <v>729</v>
      </c>
      <c r="AQ5" s="8"/>
      <c r="AR5" s="10"/>
      <c r="AS5" s="10"/>
      <c r="AT5" s="10"/>
      <c r="AU5" s="10"/>
      <c r="AV5" s="10"/>
      <c r="AW5" s="10"/>
      <c r="AX5" s="10"/>
      <c r="AY5" s="10"/>
      <c r="AZ5" s="8"/>
      <c r="BA5" s="10"/>
      <c r="BB5" s="10"/>
      <c r="BC5" s="10"/>
      <c r="BD5" s="10"/>
      <c r="BE5" s="10"/>
      <c r="BF5" s="8"/>
      <c r="BG5" s="10"/>
      <c r="BH5" s="10"/>
    </row>
    <row r="6" spans="1:60" ht="13.5" customHeight="1" x14ac:dyDescent="0.15">
      <c r="A6" s="18"/>
      <c r="B6" s="19"/>
      <c r="C6" s="20">
        <f t="shared" si="0"/>
        <v>0</v>
      </c>
      <c r="D6" s="29"/>
      <c r="E6" s="30"/>
      <c r="F6" s="31">
        <f t="shared" si="1"/>
        <v>0</v>
      </c>
      <c r="G6" s="18" t="s">
        <v>66</v>
      </c>
      <c r="H6" s="19">
        <v>25.5</v>
      </c>
      <c r="I6" s="20">
        <f t="shared" si="2"/>
        <v>650.25</v>
      </c>
      <c r="J6" s="29"/>
      <c r="K6" s="30"/>
      <c r="L6" s="31">
        <f t="shared" si="3"/>
        <v>0</v>
      </c>
      <c r="M6" s="18"/>
      <c r="N6" s="19"/>
      <c r="O6" s="20">
        <f t="shared" si="4"/>
        <v>0</v>
      </c>
      <c r="P6" s="29" t="s">
        <v>67</v>
      </c>
      <c r="Q6" s="30">
        <v>48.5</v>
      </c>
      <c r="R6" s="31">
        <f t="shared" si="5"/>
        <v>2352.25</v>
      </c>
      <c r="S6" s="18" t="s">
        <v>66</v>
      </c>
      <c r="T6" s="19">
        <v>25.5</v>
      </c>
      <c r="U6" s="20">
        <f t="shared" si="6"/>
        <v>650.25</v>
      </c>
      <c r="AQ6" s="10"/>
      <c r="AR6" s="10"/>
      <c r="AS6" s="10"/>
      <c r="AT6" s="10"/>
      <c r="AU6" s="10"/>
      <c r="AV6" s="10"/>
      <c r="AW6" s="10"/>
      <c r="AX6" s="10"/>
      <c r="AY6" s="10"/>
      <c r="AZ6" s="8"/>
      <c r="BA6" s="10"/>
      <c r="BB6" s="10"/>
      <c r="BC6" s="10"/>
      <c r="BD6" s="10"/>
      <c r="BE6" s="10"/>
      <c r="BF6" s="8"/>
      <c r="BG6" s="10"/>
      <c r="BH6" s="10"/>
    </row>
    <row r="7" spans="1:60" ht="13.5" customHeight="1" x14ac:dyDescent="0.15">
      <c r="A7" s="18"/>
      <c r="B7" s="19"/>
      <c r="C7" s="20">
        <f t="shared" si="0"/>
        <v>0</v>
      </c>
      <c r="D7" s="29"/>
      <c r="E7" s="30"/>
      <c r="F7" s="31">
        <f t="shared" si="1"/>
        <v>0</v>
      </c>
      <c r="G7" s="18" t="s">
        <v>66</v>
      </c>
      <c r="H7" s="19">
        <v>32.5</v>
      </c>
      <c r="I7" s="20">
        <f t="shared" si="2"/>
        <v>1056.25</v>
      </c>
      <c r="J7" s="29"/>
      <c r="K7" s="30"/>
      <c r="L7" s="31">
        <f t="shared" si="3"/>
        <v>0</v>
      </c>
      <c r="M7" s="18"/>
      <c r="N7" s="19"/>
      <c r="O7" s="20">
        <f t="shared" si="4"/>
        <v>0</v>
      </c>
      <c r="P7" s="29" t="s">
        <v>67</v>
      </c>
      <c r="Q7" s="30">
        <v>46</v>
      </c>
      <c r="R7" s="31">
        <f t="shared" si="5"/>
        <v>2116</v>
      </c>
      <c r="S7" s="18" t="s">
        <v>66</v>
      </c>
      <c r="T7" s="19">
        <v>27.5</v>
      </c>
      <c r="U7" s="20">
        <f t="shared" si="6"/>
        <v>756.25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8"/>
      <c r="BG7" s="10"/>
      <c r="BH7" s="10"/>
    </row>
    <row r="8" spans="1:60" ht="13.5" customHeight="1" x14ac:dyDescent="0.15">
      <c r="A8" s="18"/>
      <c r="B8" s="19"/>
      <c r="C8" s="20">
        <f t="shared" si="0"/>
        <v>0</v>
      </c>
      <c r="D8" s="29"/>
      <c r="E8" s="30"/>
      <c r="F8" s="31">
        <f t="shared" si="1"/>
        <v>0</v>
      </c>
      <c r="G8" s="18" t="s">
        <v>66</v>
      </c>
      <c r="H8" s="19">
        <v>32.5</v>
      </c>
      <c r="I8" s="20">
        <f t="shared" si="2"/>
        <v>1056.25</v>
      </c>
      <c r="J8" s="29"/>
      <c r="K8" s="30"/>
      <c r="L8" s="31">
        <f t="shared" si="3"/>
        <v>0</v>
      </c>
      <c r="M8" s="18"/>
      <c r="N8" s="19"/>
      <c r="O8" s="20">
        <f t="shared" si="4"/>
        <v>0</v>
      </c>
      <c r="P8" s="29"/>
      <c r="Q8" s="30"/>
      <c r="R8" s="31">
        <f t="shared" si="5"/>
        <v>0</v>
      </c>
      <c r="S8" s="18" t="s">
        <v>66</v>
      </c>
      <c r="T8" s="19">
        <v>25.5</v>
      </c>
      <c r="U8" s="20">
        <f t="shared" si="6"/>
        <v>650.25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8"/>
      <c r="BG8" s="10"/>
      <c r="BH8" s="10"/>
    </row>
    <row r="9" spans="1:60" ht="13.5" customHeight="1" x14ac:dyDescent="0.15">
      <c r="A9" s="18"/>
      <c r="B9" s="19"/>
      <c r="C9" s="20">
        <f t="shared" si="0"/>
        <v>0</v>
      </c>
      <c r="D9" s="29"/>
      <c r="E9" s="30"/>
      <c r="F9" s="31">
        <f t="shared" si="1"/>
        <v>0</v>
      </c>
      <c r="G9" s="18"/>
      <c r="H9" s="19"/>
      <c r="I9" s="20">
        <f t="shared" si="2"/>
        <v>0</v>
      </c>
      <c r="J9" s="29"/>
      <c r="K9" s="30"/>
      <c r="L9" s="31">
        <f t="shared" si="3"/>
        <v>0</v>
      </c>
      <c r="M9" s="18"/>
      <c r="N9" s="19"/>
      <c r="O9" s="20">
        <f t="shared" si="4"/>
        <v>0</v>
      </c>
      <c r="P9" s="29"/>
      <c r="Q9" s="30"/>
      <c r="R9" s="31">
        <f t="shared" si="5"/>
        <v>0</v>
      </c>
      <c r="S9" s="18" t="s">
        <v>67</v>
      </c>
      <c r="T9" s="19">
        <v>46.5</v>
      </c>
      <c r="U9" s="20">
        <f t="shared" si="6"/>
        <v>2162.25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8"/>
      <c r="BG9" s="10"/>
      <c r="BH9" s="10"/>
    </row>
    <row r="10" spans="1:60" ht="13.5" customHeight="1" x14ac:dyDescent="0.15">
      <c r="A10" s="18"/>
      <c r="B10" s="19"/>
      <c r="C10" s="20">
        <f t="shared" si="0"/>
        <v>0</v>
      </c>
      <c r="D10" s="29"/>
      <c r="E10" s="30"/>
      <c r="F10" s="31">
        <f t="shared" si="1"/>
        <v>0</v>
      </c>
      <c r="G10" s="18"/>
      <c r="H10" s="19"/>
      <c r="I10" s="20">
        <f t="shared" si="2"/>
        <v>0</v>
      </c>
      <c r="J10" s="29"/>
      <c r="K10" s="30"/>
      <c r="L10" s="31">
        <f t="shared" si="3"/>
        <v>0</v>
      </c>
      <c r="M10" s="18"/>
      <c r="N10" s="19"/>
      <c r="O10" s="20">
        <f t="shared" si="4"/>
        <v>0</v>
      </c>
      <c r="P10" s="29"/>
      <c r="Q10" s="30"/>
      <c r="R10" s="31">
        <f t="shared" si="5"/>
        <v>0</v>
      </c>
      <c r="S10" s="18"/>
      <c r="T10" s="19"/>
      <c r="U10" s="20">
        <f t="shared" si="6"/>
        <v>0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8"/>
      <c r="BG10" s="10"/>
      <c r="BH10" s="10"/>
    </row>
    <row r="11" spans="1:60" ht="13.5" customHeight="1" x14ac:dyDescent="0.15">
      <c r="A11" s="18"/>
      <c r="B11" s="19"/>
      <c r="C11" s="20">
        <f t="shared" si="0"/>
        <v>0</v>
      </c>
      <c r="D11" s="29"/>
      <c r="E11" s="30"/>
      <c r="F11" s="31">
        <f t="shared" si="1"/>
        <v>0</v>
      </c>
      <c r="G11" s="18"/>
      <c r="H11" s="19"/>
      <c r="I11" s="20">
        <f t="shared" si="2"/>
        <v>0</v>
      </c>
      <c r="J11" s="29"/>
      <c r="K11" s="30"/>
      <c r="L11" s="31">
        <f t="shared" si="3"/>
        <v>0</v>
      </c>
      <c r="M11" s="18"/>
      <c r="N11" s="19"/>
      <c r="O11" s="20">
        <f t="shared" si="4"/>
        <v>0</v>
      </c>
      <c r="P11" s="29"/>
      <c r="Q11" s="30"/>
      <c r="R11" s="31">
        <f t="shared" si="5"/>
        <v>0</v>
      </c>
      <c r="S11" s="18"/>
      <c r="T11" s="19"/>
      <c r="U11" s="20">
        <f t="shared" si="6"/>
        <v>0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3.5" customHeight="1" x14ac:dyDescent="0.15">
      <c r="A12" s="18"/>
      <c r="B12" s="19"/>
      <c r="C12" s="20">
        <f t="shared" si="0"/>
        <v>0</v>
      </c>
      <c r="D12" s="29"/>
      <c r="E12" s="30"/>
      <c r="F12" s="31">
        <f t="shared" si="1"/>
        <v>0</v>
      </c>
      <c r="G12" s="18"/>
      <c r="H12" s="19"/>
      <c r="I12" s="20">
        <f t="shared" si="2"/>
        <v>0</v>
      </c>
      <c r="J12" s="29"/>
      <c r="K12" s="30"/>
      <c r="L12" s="31">
        <f t="shared" si="3"/>
        <v>0</v>
      </c>
      <c r="M12" s="18"/>
      <c r="N12" s="19"/>
      <c r="O12" s="20">
        <f t="shared" si="4"/>
        <v>0</v>
      </c>
      <c r="P12" s="29"/>
      <c r="Q12" s="30"/>
      <c r="R12" s="31">
        <f t="shared" si="5"/>
        <v>0</v>
      </c>
      <c r="S12" s="18"/>
      <c r="T12" s="19"/>
      <c r="U12" s="20">
        <f t="shared" si="6"/>
        <v>0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3.5" customHeight="1" x14ac:dyDescent="0.15">
      <c r="A13" s="18"/>
      <c r="B13" s="19"/>
      <c r="C13" s="20">
        <f t="shared" si="0"/>
        <v>0</v>
      </c>
      <c r="D13" s="29"/>
      <c r="E13" s="30"/>
      <c r="F13" s="31">
        <f t="shared" si="1"/>
        <v>0</v>
      </c>
      <c r="G13" s="18"/>
      <c r="H13" s="19"/>
      <c r="I13" s="20">
        <f t="shared" si="2"/>
        <v>0</v>
      </c>
      <c r="J13" s="29"/>
      <c r="K13" s="30"/>
      <c r="L13" s="31">
        <f t="shared" si="3"/>
        <v>0</v>
      </c>
      <c r="M13" s="18"/>
      <c r="N13" s="19"/>
      <c r="O13" s="20">
        <f t="shared" si="4"/>
        <v>0</v>
      </c>
      <c r="P13" s="29"/>
      <c r="Q13" s="30"/>
      <c r="R13" s="31">
        <f t="shared" si="5"/>
        <v>0</v>
      </c>
      <c r="S13" s="18"/>
      <c r="T13" s="19"/>
      <c r="U13" s="20">
        <f t="shared" si="6"/>
        <v>0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3.5" customHeight="1" x14ac:dyDescent="0.15">
      <c r="A14" s="18"/>
      <c r="B14" s="19"/>
      <c r="C14" s="20">
        <f t="shared" si="0"/>
        <v>0</v>
      </c>
      <c r="D14" s="29"/>
      <c r="E14" s="30"/>
      <c r="F14" s="31">
        <f t="shared" si="1"/>
        <v>0</v>
      </c>
      <c r="G14" s="18"/>
      <c r="H14" s="19"/>
      <c r="I14" s="20">
        <f t="shared" si="2"/>
        <v>0</v>
      </c>
      <c r="J14" s="29"/>
      <c r="K14" s="30"/>
      <c r="L14" s="31">
        <f t="shared" si="3"/>
        <v>0</v>
      </c>
      <c r="M14" s="18"/>
      <c r="N14" s="19"/>
      <c r="O14" s="20">
        <f t="shared" si="4"/>
        <v>0</v>
      </c>
      <c r="P14" s="29"/>
      <c r="Q14" s="30"/>
      <c r="R14" s="31">
        <f t="shared" si="5"/>
        <v>0</v>
      </c>
      <c r="S14" s="18"/>
      <c r="T14" s="19"/>
      <c r="U14" s="20">
        <f t="shared" si="6"/>
        <v>0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13.5" customHeight="1" x14ac:dyDescent="0.15">
      <c r="A15" s="18"/>
      <c r="B15" s="19"/>
      <c r="C15" s="20">
        <f t="shared" si="0"/>
        <v>0</v>
      </c>
      <c r="D15" s="29"/>
      <c r="E15" s="30"/>
      <c r="F15" s="31">
        <f t="shared" si="1"/>
        <v>0</v>
      </c>
      <c r="G15" s="18"/>
      <c r="H15" s="19"/>
      <c r="I15" s="20">
        <f t="shared" si="2"/>
        <v>0</v>
      </c>
      <c r="J15" s="29"/>
      <c r="K15" s="30"/>
      <c r="L15" s="31">
        <f t="shared" si="3"/>
        <v>0</v>
      </c>
      <c r="M15" s="18"/>
      <c r="N15" s="19"/>
      <c r="O15" s="20">
        <f t="shared" si="4"/>
        <v>0</v>
      </c>
      <c r="P15" s="29"/>
      <c r="Q15" s="30"/>
      <c r="R15" s="31">
        <f t="shared" si="5"/>
        <v>0</v>
      </c>
      <c r="S15" s="18"/>
      <c r="T15" s="19"/>
      <c r="U15" s="20">
        <f t="shared" si="6"/>
        <v>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13.5" customHeight="1" x14ac:dyDescent="0.15">
      <c r="A16" s="18"/>
      <c r="B16" s="19"/>
      <c r="C16" s="20">
        <f t="shared" si="0"/>
        <v>0</v>
      </c>
      <c r="D16" s="29"/>
      <c r="E16" s="30"/>
      <c r="F16" s="31">
        <f t="shared" si="1"/>
        <v>0</v>
      </c>
      <c r="G16" s="18"/>
      <c r="H16" s="19"/>
      <c r="I16" s="20">
        <f t="shared" si="2"/>
        <v>0</v>
      </c>
      <c r="J16" s="29"/>
      <c r="K16" s="30"/>
      <c r="L16" s="31">
        <f t="shared" si="3"/>
        <v>0</v>
      </c>
      <c r="M16" s="18"/>
      <c r="N16" s="19"/>
      <c r="O16" s="20">
        <f t="shared" si="4"/>
        <v>0</v>
      </c>
      <c r="P16" s="29"/>
      <c r="Q16" s="30"/>
      <c r="R16" s="31">
        <f t="shared" si="5"/>
        <v>0</v>
      </c>
      <c r="S16" s="18"/>
      <c r="T16" s="19"/>
      <c r="U16" s="20">
        <f t="shared" si="6"/>
        <v>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13.5" customHeight="1" x14ac:dyDescent="0.15">
      <c r="A17" s="21"/>
      <c r="B17" s="22"/>
      <c r="C17" s="23">
        <f t="shared" si="0"/>
        <v>0</v>
      </c>
      <c r="D17" s="32"/>
      <c r="E17" s="33"/>
      <c r="F17" s="34">
        <f t="shared" si="1"/>
        <v>0</v>
      </c>
      <c r="G17" s="21"/>
      <c r="H17" s="22"/>
      <c r="I17" s="23">
        <f t="shared" si="2"/>
        <v>0</v>
      </c>
      <c r="J17" s="32"/>
      <c r="K17" s="33"/>
      <c r="L17" s="34">
        <f t="shared" si="3"/>
        <v>0</v>
      </c>
      <c r="M17" s="21"/>
      <c r="N17" s="22"/>
      <c r="O17" s="23">
        <f t="shared" si="4"/>
        <v>0</v>
      </c>
      <c r="P17" s="32"/>
      <c r="Q17" s="33"/>
      <c r="R17" s="34">
        <f t="shared" si="5"/>
        <v>0</v>
      </c>
      <c r="S17" s="21"/>
      <c r="T17" s="22"/>
      <c r="U17" s="23">
        <f t="shared" si="6"/>
        <v>0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13.5" customHeight="1" x14ac:dyDescent="0.15">
      <c r="A18" s="24"/>
      <c r="B18" s="24"/>
      <c r="C18" s="38">
        <f>SUM(C3:C17)</f>
        <v>0</v>
      </c>
      <c r="D18" s="35"/>
      <c r="E18" s="35"/>
      <c r="F18" s="38">
        <f>SUM(F3:F17)</f>
        <v>5440</v>
      </c>
      <c r="G18" s="24"/>
      <c r="H18" s="24"/>
      <c r="I18" s="25">
        <f>SUM(I3:I17)</f>
        <v>10775</v>
      </c>
      <c r="J18" s="35"/>
      <c r="K18" s="35"/>
      <c r="L18" s="38">
        <f>SUM(L3:L17)</f>
        <v>11406</v>
      </c>
      <c r="M18" s="24"/>
      <c r="N18" s="24"/>
      <c r="O18" s="25">
        <f>SUM(O3:O17)</f>
        <v>5669.25</v>
      </c>
      <c r="P18" s="35"/>
      <c r="Q18" s="35"/>
      <c r="R18" s="38">
        <f>SUM(R3:R17)</f>
        <v>9247.25</v>
      </c>
      <c r="S18" s="24"/>
      <c r="T18" s="24"/>
      <c r="U18" s="25">
        <f>SUM(U3:U17)</f>
        <v>10360.5</v>
      </c>
      <c r="AQ18" s="8"/>
      <c r="AR18" s="8"/>
      <c r="AS18" s="11"/>
      <c r="AT18" s="8"/>
      <c r="AU18" s="8"/>
      <c r="AV18" s="11"/>
      <c r="AW18" s="8"/>
      <c r="AX18" s="8"/>
      <c r="AY18" s="11"/>
      <c r="AZ18" s="8"/>
      <c r="BA18" s="8"/>
      <c r="BB18" s="11"/>
      <c r="BC18" s="8"/>
      <c r="BD18" s="8"/>
      <c r="BE18" s="11"/>
      <c r="BF18" s="8"/>
      <c r="BG18" s="8"/>
      <c r="BH18" s="11"/>
    </row>
    <row r="21" spans="1:60" x14ac:dyDescent="0.15">
      <c r="A21" s="67" t="s">
        <v>64</v>
      </c>
      <c r="B21" s="67"/>
      <c r="C21" s="67"/>
      <c r="D21" s="68" t="s">
        <v>48</v>
      </c>
      <c r="E21" s="68"/>
      <c r="F21" s="68"/>
      <c r="G21" s="70" t="s">
        <v>50</v>
      </c>
      <c r="H21" s="70"/>
      <c r="I21" s="70"/>
      <c r="J21" s="70" t="s">
        <v>52</v>
      </c>
      <c r="K21" s="70"/>
      <c r="L21" s="70"/>
      <c r="M21" s="70" t="s">
        <v>54</v>
      </c>
      <c r="N21" s="70"/>
      <c r="O21" s="70"/>
      <c r="P21" s="70" t="s">
        <v>56</v>
      </c>
      <c r="Q21" s="70"/>
      <c r="R21" s="70"/>
      <c r="S21" s="70" t="s">
        <v>58</v>
      </c>
      <c r="T21" s="70"/>
      <c r="U21" s="70"/>
    </row>
    <row r="22" spans="1:60" x14ac:dyDescent="0.15">
      <c r="A22" s="15" t="s">
        <v>62</v>
      </c>
      <c r="B22" s="16" t="s">
        <v>63</v>
      </c>
      <c r="C22" s="17" t="s">
        <v>11</v>
      </c>
      <c r="D22" s="26" t="s">
        <v>62</v>
      </c>
      <c r="E22" s="27" t="s">
        <v>63</v>
      </c>
      <c r="F22" s="28" t="s">
        <v>11</v>
      </c>
      <c r="G22" s="15" t="s">
        <v>62</v>
      </c>
      <c r="H22" s="16" t="s">
        <v>63</v>
      </c>
      <c r="I22" s="17" t="s">
        <v>11</v>
      </c>
      <c r="J22" s="15" t="s">
        <v>62</v>
      </c>
      <c r="K22" s="16" t="s">
        <v>63</v>
      </c>
      <c r="L22" s="17" t="s">
        <v>11</v>
      </c>
      <c r="M22" s="15" t="s">
        <v>62</v>
      </c>
      <c r="N22" s="16" t="s">
        <v>63</v>
      </c>
      <c r="O22" s="17" t="s">
        <v>11</v>
      </c>
      <c r="P22" s="15" t="s">
        <v>62</v>
      </c>
      <c r="Q22" s="16" t="s">
        <v>63</v>
      </c>
      <c r="R22" s="17" t="s">
        <v>11</v>
      </c>
      <c r="S22" s="15" t="s">
        <v>62</v>
      </c>
      <c r="T22" s="16" t="s">
        <v>63</v>
      </c>
      <c r="U22" s="17" t="s">
        <v>11</v>
      </c>
    </row>
    <row r="23" spans="1:60" x14ac:dyDescent="0.15">
      <c r="A23" s="18"/>
      <c r="B23" s="19"/>
      <c r="C23" s="20">
        <f t="shared" ref="C23:C37" si="7">B23*B23</f>
        <v>0</v>
      </c>
      <c r="D23" s="29" t="s">
        <v>66</v>
      </c>
      <c r="E23" s="30">
        <v>29</v>
      </c>
      <c r="F23" s="31">
        <f t="shared" ref="F23:F37" si="8">E23*E23</f>
        <v>841</v>
      </c>
      <c r="G23" s="18" t="s">
        <v>66</v>
      </c>
      <c r="H23" s="19">
        <v>35</v>
      </c>
      <c r="I23" s="20">
        <f t="shared" ref="I23:I37" si="9">H23*H23</f>
        <v>1225</v>
      </c>
      <c r="J23" s="18" t="s">
        <v>67</v>
      </c>
      <c r="K23" s="19">
        <v>45.5</v>
      </c>
      <c r="L23" s="20">
        <f t="shared" ref="L23:L37" si="10">K23*K23</f>
        <v>2070.25</v>
      </c>
      <c r="M23" s="18" t="s">
        <v>66</v>
      </c>
      <c r="N23" s="19">
        <v>27</v>
      </c>
      <c r="O23" s="20">
        <f t="shared" ref="O23:O37" si="11">N23*N23</f>
        <v>729</v>
      </c>
      <c r="P23" s="18" t="s">
        <v>67</v>
      </c>
      <c r="Q23" s="19">
        <v>55</v>
      </c>
      <c r="R23" s="20">
        <f t="shared" ref="R23:R37" si="12">Q23*Q23</f>
        <v>3025</v>
      </c>
      <c r="S23" s="18" t="s">
        <v>66</v>
      </c>
      <c r="T23" s="19">
        <v>31</v>
      </c>
      <c r="U23" s="20">
        <f t="shared" ref="U23:U37" si="13">T23*T23</f>
        <v>961</v>
      </c>
    </row>
    <row r="24" spans="1:60" x14ac:dyDescent="0.15">
      <c r="A24" s="18"/>
      <c r="B24" s="19"/>
      <c r="C24" s="20">
        <f t="shared" si="7"/>
        <v>0</v>
      </c>
      <c r="D24" s="29"/>
      <c r="E24" s="30"/>
      <c r="F24" s="31">
        <f t="shared" si="8"/>
        <v>0</v>
      </c>
      <c r="G24" s="18" t="s">
        <v>67</v>
      </c>
      <c r="H24" s="19">
        <v>48</v>
      </c>
      <c r="I24" s="20">
        <f t="shared" si="9"/>
        <v>2304</v>
      </c>
      <c r="J24" s="18" t="s">
        <v>67</v>
      </c>
      <c r="K24" s="19">
        <v>45.5</v>
      </c>
      <c r="L24" s="20">
        <f t="shared" si="10"/>
        <v>2070.25</v>
      </c>
      <c r="M24" s="18"/>
      <c r="N24" s="19"/>
      <c r="O24" s="20">
        <f t="shared" si="11"/>
        <v>0</v>
      </c>
      <c r="P24" s="18" t="s">
        <v>67</v>
      </c>
      <c r="Q24" s="19">
        <v>49</v>
      </c>
      <c r="R24" s="20">
        <f t="shared" si="12"/>
        <v>2401</v>
      </c>
      <c r="S24" s="18" t="s">
        <v>66</v>
      </c>
      <c r="T24" s="19">
        <v>43.5</v>
      </c>
      <c r="U24" s="20">
        <f t="shared" si="13"/>
        <v>1892.25</v>
      </c>
    </row>
    <row r="25" spans="1:60" x14ac:dyDescent="0.15">
      <c r="A25" s="18"/>
      <c r="B25" s="19"/>
      <c r="C25" s="20">
        <f t="shared" si="7"/>
        <v>0</v>
      </c>
      <c r="D25" s="29"/>
      <c r="E25" s="30"/>
      <c r="F25" s="31">
        <f t="shared" si="8"/>
        <v>0</v>
      </c>
      <c r="G25" s="18" t="s">
        <v>67</v>
      </c>
      <c r="H25" s="19">
        <v>55.5</v>
      </c>
      <c r="I25" s="20">
        <f t="shared" si="9"/>
        <v>3080.25</v>
      </c>
      <c r="J25" s="18" t="s">
        <v>67</v>
      </c>
      <c r="K25" s="19">
        <v>47.5</v>
      </c>
      <c r="L25" s="20">
        <f t="shared" si="10"/>
        <v>2256.25</v>
      </c>
      <c r="M25" s="18"/>
      <c r="N25" s="19"/>
      <c r="O25" s="20">
        <f t="shared" si="11"/>
        <v>0</v>
      </c>
      <c r="P25" s="18" t="s">
        <v>67</v>
      </c>
      <c r="Q25" s="19">
        <v>49</v>
      </c>
      <c r="R25" s="20">
        <f t="shared" si="12"/>
        <v>2401</v>
      </c>
      <c r="S25" s="18" t="s">
        <v>66</v>
      </c>
      <c r="T25" s="19">
        <v>29.5</v>
      </c>
      <c r="U25" s="20">
        <f t="shared" si="13"/>
        <v>870.25</v>
      </c>
    </row>
    <row r="26" spans="1:60" x14ac:dyDescent="0.15">
      <c r="A26" s="18"/>
      <c r="B26" s="19"/>
      <c r="C26" s="20">
        <f t="shared" si="7"/>
        <v>0</v>
      </c>
      <c r="D26" s="29"/>
      <c r="E26" s="30"/>
      <c r="F26" s="31">
        <f t="shared" si="8"/>
        <v>0</v>
      </c>
      <c r="G26" s="18"/>
      <c r="H26" s="19"/>
      <c r="I26" s="20">
        <f t="shared" si="9"/>
        <v>0</v>
      </c>
      <c r="J26" s="18" t="s">
        <v>67</v>
      </c>
      <c r="K26" s="19">
        <v>46</v>
      </c>
      <c r="L26" s="20">
        <f t="shared" si="10"/>
        <v>2116</v>
      </c>
      <c r="M26" s="18"/>
      <c r="N26" s="19"/>
      <c r="O26" s="20">
        <f t="shared" si="11"/>
        <v>0</v>
      </c>
      <c r="P26" s="18" t="s">
        <v>67</v>
      </c>
      <c r="Q26" s="19">
        <v>45.5</v>
      </c>
      <c r="R26" s="20">
        <f t="shared" si="12"/>
        <v>2070.25</v>
      </c>
      <c r="S26" s="18"/>
      <c r="T26" s="19"/>
      <c r="U26" s="20">
        <f t="shared" si="13"/>
        <v>0</v>
      </c>
    </row>
    <row r="27" spans="1:60" x14ac:dyDescent="0.15">
      <c r="A27" s="18"/>
      <c r="B27" s="19"/>
      <c r="C27" s="20">
        <f t="shared" si="7"/>
        <v>0</v>
      </c>
      <c r="D27" s="29"/>
      <c r="E27" s="30"/>
      <c r="F27" s="31">
        <f t="shared" si="8"/>
        <v>0</v>
      </c>
      <c r="G27" s="18"/>
      <c r="H27" s="19"/>
      <c r="I27" s="20">
        <f t="shared" si="9"/>
        <v>0</v>
      </c>
      <c r="J27" s="18"/>
      <c r="K27" s="19"/>
      <c r="L27" s="20">
        <f t="shared" si="10"/>
        <v>0</v>
      </c>
      <c r="M27" s="18"/>
      <c r="N27" s="19"/>
      <c r="O27" s="20">
        <f t="shared" si="11"/>
        <v>0</v>
      </c>
      <c r="P27" s="18"/>
      <c r="Q27" s="19"/>
      <c r="R27" s="20">
        <f t="shared" si="12"/>
        <v>0</v>
      </c>
      <c r="S27" s="18"/>
      <c r="T27" s="19"/>
      <c r="U27" s="20">
        <f t="shared" si="13"/>
        <v>0</v>
      </c>
    </row>
    <row r="28" spans="1:60" x14ac:dyDescent="0.15">
      <c r="A28" s="18"/>
      <c r="B28" s="19"/>
      <c r="C28" s="20">
        <f t="shared" si="7"/>
        <v>0</v>
      </c>
      <c r="D28" s="29"/>
      <c r="E28" s="30"/>
      <c r="F28" s="31">
        <f t="shared" si="8"/>
        <v>0</v>
      </c>
      <c r="G28" s="18"/>
      <c r="H28" s="19"/>
      <c r="I28" s="20">
        <f t="shared" si="9"/>
        <v>0</v>
      </c>
      <c r="J28" s="18"/>
      <c r="K28" s="19"/>
      <c r="L28" s="20">
        <f t="shared" si="10"/>
        <v>0</v>
      </c>
      <c r="M28" s="18"/>
      <c r="N28" s="19"/>
      <c r="O28" s="20">
        <f t="shared" si="11"/>
        <v>0</v>
      </c>
      <c r="P28" s="18"/>
      <c r="Q28" s="19"/>
      <c r="R28" s="20">
        <f t="shared" si="12"/>
        <v>0</v>
      </c>
      <c r="S28" s="18"/>
      <c r="T28" s="19"/>
      <c r="U28" s="20">
        <f t="shared" si="13"/>
        <v>0</v>
      </c>
    </row>
    <row r="29" spans="1:60" x14ac:dyDescent="0.15">
      <c r="A29" s="18"/>
      <c r="B29" s="19"/>
      <c r="C29" s="20">
        <f t="shared" si="7"/>
        <v>0</v>
      </c>
      <c r="D29" s="29"/>
      <c r="E29" s="30"/>
      <c r="F29" s="31">
        <f t="shared" si="8"/>
        <v>0</v>
      </c>
      <c r="G29" s="18"/>
      <c r="H29" s="19"/>
      <c r="I29" s="20">
        <f t="shared" si="9"/>
        <v>0</v>
      </c>
      <c r="J29" s="18"/>
      <c r="K29" s="19"/>
      <c r="L29" s="20">
        <f t="shared" si="10"/>
        <v>0</v>
      </c>
      <c r="M29" s="18"/>
      <c r="N29" s="19"/>
      <c r="O29" s="20">
        <f t="shared" si="11"/>
        <v>0</v>
      </c>
      <c r="P29" s="18"/>
      <c r="Q29" s="19"/>
      <c r="R29" s="20">
        <f t="shared" si="12"/>
        <v>0</v>
      </c>
      <c r="S29" s="18"/>
      <c r="T29" s="19"/>
      <c r="U29" s="20">
        <f t="shared" si="13"/>
        <v>0</v>
      </c>
    </row>
    <row r="30" spans="1:60" x14ac:dyDescent="0.15">
      <c r="A30" s="18"/>
      <c r="B30" s="19"/>
      <c r="C30" s="20">
        <f t="shared" si="7"/>
        <v>0</v>
      </c>
      <c r="D30" s="29"/>
      <c r="E30" s="30"/>
      <c r="F30" s="31">
        <f t="shared" si="8"/>
        <v>0</v>
      </c>
      <c r="G30" s="18"/>
      <c r="H30" s="19"/>
      <c r="I30" s="20">
        <f t="shared" si="9"/>
        <v>0</v>
      </c>
      <c r="J30" s="18"/>
      <c r="K30" s="19"/>
      <c r="L30" s="20">
        <f t="shared" si="10"/>
        <v>0</v>
      </c>
      <c r="M30" s="18"/>
      <c r="N30" s="19"/>
      <c r="O30" s="20">
        <f t="shared" si="11"/>
        <v>0</v>
      </c>
      <c r="P30" s="18"/>
      <c r="Q30" s="19"/>
      <c r="R30" s="20">
        <f t="shared" si="12"/>
        <v>0</v>
      </c>
      <c r="S30" s="18"/>
      <c r="T30" s="19"/>
      <c r="U30" s="20">
        <f t="shared" si="13"/>
        <v>0</v>
      </c>
    </row>
    <row r="31" spans="1:60" x14ac:dyDescent="0.15">
      <c r="A31" s="18"/>
      <c r="B31" s="19"/>
      <c r="C31" s="20">
        <f t="shared" si="7"/>
        <v>0</v>
      </c>
      <c r="D31" s="29"/>
      <c r="E31" s="30"/>
      <c r="F31" s="31">
        <f t="shared" si="8"/>
        <v>0</v>
      </c>
      <c r="G31" s="18"/>
      <c r="H31" s="19"/>
      <c r="I31" s="20">
        <f t="shared" si="9"/>
        <v>0</v>
      </c>
      <c r="J31" s="18"/>
      <c r="K31" s="19"/>
      <c r="L31" s="20">
        <f t="shared" si="10"/>
        <v>0</v>
      </c>
      <c r="M31" s="18"/>
      <c r="N31" s="19"/>
      <c r="O31" s="20">
        <f t="shared" si="11"/>
        <v>0</v>
      </c>
      <c r="P31" s="18"/>
      <c r="Q31" s="19"/>
      <c r="R31" s="20">
        <f t="shared" si="12"/>
        <v>0</v>
      </c>
      <c r="S31" s="18"/>
      <c r="T31" s="19"/>
      <c r="U31" s="20">
        <f t="shared" si="13"/>
        <v>0</v>
      </c>
    </row>
    <row r="32" spans="1:60" x14ac:dyDescent="0.15">
      <c r="A32" s="18"/>
      <c r="B32" s="19"/>
      <c r="C32" s="20">
        <f t="shared" si="7"/>
        <v>0</v>
      </c>
      <c r="D32" s="29"/>
      <c r="E32" s="30"/>
      <c r="F32" s="31">
        <f t="shared" si="8"/>
        <v>0</v>
      </c>
      <c r="G32" s="18"/>
      <c r="H32" s="19"/>
      <c r="I32" s="20">
        <f t="shared" si="9"/>
        <v>0</v>
      </c>
      <c r="J32" s="18"/>
      <c r="K32" s="19"/>
      <c r="L32" s="20">
        <f t="shared" si="10"/>
        <v>0</v>
      </c>
      <c r="M32" s="18"/>
      <c r="N32" s="19"/>
      <c r="O32" s="20">
        <f t="shared" si="11"/>
        <v>0</v>
      </c>
      <c r="P32" s="18"/>
      <c r="Q32" s="19"/>
      <c r="R32" s="20">
        <f t="shared" si="12"/>
        <v>0</v>
      </c>
      <c r="S32" s="18"/>
      <c r="T32" s="19"/>
      <c r="U32" s="20">
        <f t="shared" si="13"/>
        <v>0</v>
      </c>
    </row>
    <row r="33" spans="1:21" x14ac:dyDescent="0.15">
      <c r="A33" s="18"/>
      <c r="B33" s="19"/>
      <c r="C33" s="20">
        <f t="shared" si="7"/>
        <v>0</v>
      </c>
      <c r="D33" s="29"/>
      <c r="E33" s="30"/>
      <c r="F33" s="31">
        <f t="shared" si="8"/>
        <v>0</v>
      </c>
      <c r="G33" s="18"/>
      <c r="H33" s="19"/>
      <c r="I33" s="20">
        <f t="shared" si="9"/>
        <v>0</v>
      </c>
      <c r="J33" s="18"/>
      <c r="K33" s="19"/>
      <c r="L33" s="20">
        <f t="shared" si="10"/>
        <v>0</v>
      </c>
      <c r="M33" s="18"/>
      <c r="N33" s="19"/>
      <c r="O33" s="20">
        <f t="shared" si="11"/>
        <v>0</v>
      </c>
      <c r="P33" s="18"/>
      <c r="Q33" s="19"/>
      <c r="R33" s="20">
        <f t="shared" si="12"/>
        <v>0</v>
      </c>
      <c r="S33" s="18"/>
      <c r="T33" s="19"/>
      <c r="U33" s="20">
        <f t="shared" si="13"/>
        <v>0</v>
      </c>
    </row>
    <row r="34" spans="1:21" x14ac:dyDescent="0.15">
      <c r="A34" s="18"/>
      <c r="B34" s="19"/>
      <c r="C34" s="20">
        <f t="shared" si="7"/>
        <v>0</v>
      </c>
      <c r="D34" s="29"/>
      <c r="E34" s="30"/>
      <c r="F34" s="31">
        <f t="shared" si="8"/>
        <v>0</v>
      </c>
      <c r="G34" s="18"/>
      <c r="H34" s="19"/>
      <c r="I34" s="20">
        <f t="shared" si="9"/>
        <v>0</v>
      </c>
      <c r="J34" s="18"/>
      <c r="K34" s="19"/>
      <c r="L34" s="20">
        <f t="shared" si="10"/>
        <v>0</v>
      </c>
      <c r="M34" s="18"/>
      <c r="N34" s="19"/>
      <c r="O34" s="20">
        <f t="shared" si="11"/>
        <v>0</v>
      </c>
      <c r="P34" s="18"/>
      <c r="Q34" s="19"/>
      <c r="R34" s="20">
        <f t="shared" si="12"/>
        <v>0</v>
      </c>
      <c r="S34" s="18"/>
      <c r="T34" s="19"/>
      <c r="U34" s="20">
        <f t="shared" si="13"/>
        <v>0</v>
      </c>
    </row>
    <row r="35" spans="1:21" x14ac:dyDescent="0.15">
      <c r="A35" s="18"/>
      <c r="B35" s="19"/>
      <c r="C35" s="20">
        <f t="shared" si="7"/>
        <v>0</v>
      </c>
      <c r="D35" s="29"/>
      <c r="E35" s="30"/>
      <c r="F35" s="31">
        <f t="shared" si="8"/>
        <v>0</v>
      </c>
      <c r="G35" s="18"/>
      <c r="H35" s="19"/>
      <c r="I35" s="20">
        <f t="shared" si="9"/>
        <v>0</v>
      </c>
      <c r="J35" s="18"/>
      <c r="K35" s="19"/>
      <c r="L35" s="20">
        <f t="shared" si="10"/>
        <v>0</v>
      </c>
      <c r="M35" s="18"/>
      <c r="N35" s="19"/>
      <c r="O35" s="20">
        <f t="shared" si="11"/>
        <v>0</v>
      </c>
      <c r="P35" s="18"/>
      <c r="Q35" s="19"/>
      <c r="R35" s="20">
        <f t="shared" si="12"/>
        <v>0</v>
      </c>
      <c r="S35" s="18"/>
      <c r="T35" s="19"/>
      <c r="U35" s="20">
        <f t="shared" si="13"/>
        <v>0</v>
      </c>
    </row>
    <row r="36" spans="1:21" x14ac:dyDescent="0.15">
      <c r="A36" s="18"/>
      <c r="B36" s="19"/>
      <c r="C36" s="20">
        <f t="shared" si="7"/>
        <v>0</v>
      </c>
      <c r="D36" s="29"/>
      <c r="E36" s="30"/>
      <c r="F36" s="31">
        <f t="shared" si="8"/>
        <v>0</v>
      </c>
      <c r="G36" s="18"/>
      <c r="H36" s="19"/>
      <c r="I36" s="20">
        <f t="shared" si="9"/>
        <v>0</v>
      </c>
      <c r="J36" s="18"/>
      <c r="K36" s="19"/>
      <c r="L36" s="20">
        <f t="shared" si="10"/>
        <v>0</v>
      </c>
      <c r="M36" s="18"/>
      <c r="N36" s="19"/>
      <c r="O36" s="20">
        <f t="shared" si="11"/>
        <v>0</v>
      </c>
      <c r="P36" s="18"/>
      <c r="Q36" s="19"/>
      <c r="R36" s="20">
        <f t="shared" si="12"/>
        <v>0</v>
      </c>
      <c r="S36" s="18"/>
      <c r="T36" s="19"/>
      <c r="U36" s="20">
        <f t="shared" si="13"/>
        <v>0</v>
      </c>
    </row>
    <row r="37" spans="1:21" x14ac:dyDescent="0.15">
      <c r="A37" s="21"/>
      <c r="B37" s="22"/>
      <c r="C37" s="23">
        <f t="shared" si="7"/>
        <v>0</v>
      </c>
      <c r="D37" s="32"/>
      <c r="E37" s="33"/>
      <c r="F37" s="34">
        <f t="shared" si="8"/>
        <v>0</v>
      </c>
      <c r="G37" s="21"/>
      <c r="H37" s="22"/>
      <c r="I37" s="23">
        <f t="shared" si="9"/>
        <v>0</v>
      </c>
      <c r="J37" s="21"/>
      <c r="K37" s="22"/>
      <c r="L37" s="23">
        <f t="shared" si="10"/>
        <v>0</v>
      </c>
      <c r="M37" s="21"/>
      <c r="N37" s="22"/>
      <c r="O37" s="23">
        <f t="shared" si="11"/>
        <v>0</v>
      </c>
      <c r="P37" s="21"/>
      <c r="Q37" s="22"/>
      <c r="R37" s="23">
        <f t="shared" si="12"/>
        <v>0</v>
      </c>
      <c r="S37" s="21"/>
      <c r="T37" s="22"/>
      <c r="U37" s="23">
        <f t="shared" si="13"/>
        <v>0</v>
      </c>
    </row>
    <row r="38" spans="1:21" x14ac:dyDescent="0.15">
      <c r="A38" s="24"/>
      <c r="B38" s="24"/>
      <c r="C38" s="38">
        <f>SUM(C23:C37)</f>
        <v>0</v>
      </c>
      <c r="D38" s="35"/>
      <c r="E38" s="35"/>
      <c r="F38" s="38">
        <f>SUM(F23:F37)</f>
        <v>841</v>
      </c>
      <c r="G38" s="24"/>
      <c r="H38" s="24"/>
      <c r="I38" s="25">
        <f>SUM(I23:I37)</f>
        <v>6609.25</v>
      </c>
      <c r="J38" s="24"/>
      <c r="K38" s="24"/>
      <c r="L38" s="25">
        <f>SUM(L23:L37)</f>
        <v>8512.75</v>
      </c>
      <c r="M38" s="24"/>
      <c r="N38" s="24"/>
      <c r="O38" s="38">
        <f>SUM(O23:O37)</f>
        <v>729</v>
      </c>
      <c r="P38" s="24"/>
      <c r="Q38" s="24"/>
      <c r="R38" s="25">
        <f>SUM(R23:R37)</f>
        <v>9897.25</v>
      </c>
      <c r="S38" s="24"/>
      <c r="T38" s="24"/>
      <c r="U38" s="25">
        <f>SUM(U23:U37)</f>
        <v>3723.5</v>
      </c>
    </row>
    <row r="41" spans="1:21" x14ac:dyDescent="0.15">
      <c r="A41" s="69" t="s">
        <v>70</v>
      </c>
      <c r="B41" s="69"/>
      <c r="C41" s="69"/>
      <c r="D41" s="70" t="s">
        <v>34</v>
      </c>
      <c r="E41" s="70"/>
      <c r="F41" s="70"/>
      <c r="G41" s="69" t="s">
        <v>32</v>
      </c>
      <c r="H41" s="69"/>
      <c r="I41" s="69"/>
      <c r="J41" s="70" t="s">
        <v>65</v>
      </c>
      <c r="K41" s="70"/>
      <c r="L41" s="70"/>
      <c r="M41" s="68" t="s">
        <v>20</v>
      </c>
      <c r="N41" s="68"/>
      <c r="O41" s="68"/>
      <c r="P41" s="67" t="s">
        <v>13</v>
      </c>
      <c r="Q41" s="67"/>
      <c r="R41" s="67"/>
      <c r="S41" s="68" t="s">
        <v>30</v>
      </c>
      <c r="T41" s="68"/>
      <c r="U41" s="68"/>
    </row>
    <row r="42" spans="1:21" x14ac:dyDescent="0.15">
      <c r="A42" s="26" t="s">
        <v>62</v>
      </c>
      <c r="B42" s="27" t="s">
        <v>63</v>
      </c>
      <c r="C42" s="28" t="s">
        <v>11</v>
      </c>
      <c r="D42" s="15" t="s">
        <v>62</v>
      </c>
      <c r="E42" s="16" t="s">
        <v>63</v>
      </c>
      <c r="F42" s="17" t="s">
        <v>11</v>
      </c>
      <c r="G42" s="26" t="s">
        <v>62</v>
      </c>
      <c r="H42" s="27" t="s">
        <v>63</v>
      </c>
      <c r="I42" s="28" t="s">
        <v>11</v>
      </c>
      <c r="J42" s="15" t="s">
        <v>62</v>
      </c>
      <c r="K42" s="16" t="s">
        <v>63</v>
      </c>
      <c r="L42" s="17" t="s">
        <v>11</v>
      </c>
      <c r="M42" s="26" t="s">
        <v>62</v>
      </c>
      <c r="N42" s="27" t="s">
        <v>63</v>
      </c>
      <c r="O42" s="28" t="s">
        <v>11</v>
      </c>
      <c r="P42" s="15" t="s">
        <v>62</v>
      </c>
      <c r="Q42" s="16" t="s">
        <v>63</v>
      </c>
      <c r="R42" s="17" t="s">
        <v>11</v>
      </c>
      <c r="S42" s="26" t="s">
        <v>62</v>
      </c>
      <c r="T42" s="27" t="s">
        <v>63</v>
      </c>
      <c r="U42" s="28" t="s">
        <v>11</v>
      </c>
    </row>
    <row r="43" spans="1:21" x14ac:dyDescent="0.15">
      <c r="A43" s="29"/>
      <c r="B43" s="30"/>
      <c r="C43" s="31">
        <f t="shared" ref="C43:C57" si="14">B43*B43</f>
        <v>0</v>
      </c>
      <c r="D43" s="18" t="s">
        <v>66</v>
      </c>
      <c r="E43" s="19">
        <v>28.5</v>
      </c>
      <c r="F43" s="20">
        <f t="shared" ref="F43:F57" si="15">E43*E43</f>
        <v>812.25</v>
      </c>
      <c r="G43" s="29" t="s">
        <v>66</v>
      </c>
      <c r="H43" s="30">
        <v>25.5</v>
      </c>
      <c r="I43" s="31">
        <f t="shared" ref="I43:I57" si="16">H43*H43</f>
        <v>650.25</v>
      </c>
      <c r="J43" s="18" t="s">
        <v>67</v>
      </c>
      <c r="K43" s="19">
        <v>46.5</v>
      </c>
      <c r="L43" s="20">
        <f t="shared" ref="L43:L57" si="17">K43*K43</f>
        <v>2162.25</v>
      </c>
      <c r="M43" s="29" t="s">
        <v>67</v>
      </c>
      <c r="N43" s="30">
        <v>47.5</v>
      </c>
      <c r="O43" s="31">
        <f t="shared" ref="O43:O57" si="18">N43*N43</f>
        <v>2256.25</v>
      </c>
      <c r="P43" s="18" t="s">
        <v>67</v>
      </c>
      <c r="Q43" s="19">
        <v>45</v>
      </c>
      <c r="R43" s="20">
        <f t="shared" ref="R43:R57" si="19">Q43*Q43</f>
        <v>2025</v>
      </c>
      <c r="S43" s="29" t="s">
        <v>67</v>
      </c>
      <c r="T43" s="30">
        <v>61.5</v>
      </c>
      <c r="U43" s="31">
        <f t="shared" ref="U43:U57" si="20">T43*T43</f>
        <v>3782.25</v>
      </c>
    </row>
    <row r="44" spans="1:21" x14ac:dyDescent="0.15">
      <c r="A44" s="29"/>
      <c r="B44" s="30"/>
      <c r="C44" s="31">
        <f t="shared" si="14"/>
        <v>0</v>
      </c>
      <c r="D44" s="18" t="s">
        <v>66</v>
      </c>
      <c r="E44" s="19">
        <v>34</v>
      </c>
      <c r="F44" s="20">
        <f t="shared" si="15"/>
        <v>1156</v>
      </c>
      <c r="G44" s="29" t="s">
        <v>66</v>
      </c>
      <c r="H44" s="30">
        <v>38</v>
      </c>
      <c r="I44" s="31">
        <f t="shared" si="16"/>
        <v>1444</v>
      </c>
      <c r="J44" s="18" t="s">
        <v>66</v>
      </c>
      <c r="K44" s="19">
        <v>27</v>
      </c>
      <c r="L44" s="20">
        <f t="shared" si="17"/>
        <v>729</v>
      </c>
      <c r="M44" s="29" t="s">
        <v>66</v>
      </c>
      <c r="N44" s="30">
        <v>25.5</v>
      </c>
      <c r="O44" s="31">
        <f t="shared" si="18"/>
        <v>650.25</v>
      </c>
      <c r="P44" s="18"/>
      <c r="Q44" s="19"/>
      <c r="R44" s="20">
        <f t="shared" si="19"/>
        <v>0</v>
      </c>
      <c r="S44" s="29" t="s">
        <v>67</v>
      </c>
      <c r="T44" s="30">
        <v>60</v>
      </c>
      <c r="U44" s="31">
        <f t="shared" si="20"/>
        <v>3600</v>
      </c>
    </row>
    <row r="45" spans="1:21" x14ac:dyDescent="0.15">
      <c r="A45" s="29"/>
      <c r="B45" s="30"/>
      <c r="C45" s="31">
        <f t="shared" si="14"/>
        <v>0</v>
      </c>
      <c r="D45" s="18" t="s">
        <v>67</v>
      </c>
      <c r="E45" s="19">
        <v>51.5</v>
      </c>
      <c r="F45" s="20">
        <f t="shared" si="15"/>
        <v>2652.25</v>
      </c>
      <c r="G45" s="29" t="s">
        <v>67</v>
      </c>
      <c r="H45" s="30">
        <v>60</v>
      </c>
      <c r="I45" s="31">
        <f t="shared" si="16"/>
        <v>3600</v>
      </c>
      <c r="J45" s="18" t="s">
        <v>67</v>
      </c>
      <c r="K45" s="19">
        <v>45</v>
      </c>
      <c r="L45" s="20">
        <f t="shared" si="17"/>
        <v>2025</v>
      </c>
      <c r="M45" s="29" t="s">
        <v>67</v>
      </c>
      <c r="N45" s="30">
        <v>45</v>
      </c>
      <c r="O45" s="31">
        <f t="shared" si="18"/>
        <v>2025</v>
      </c>
      <c r="P45" s="18"/>
      <c r="Q45" s="19"/>
      <c r="R45" s="20">
        <f t="shared" si="19"/>
        <v>0</v>
      </c>
      <c r="S45" s="29" t="s">
        <v>67</v>
      </c>
      <c r="T45" s="36">
        <v>49</v>
      </c>
      <c r="U45" s="31">
        <f t="shared" si="20"/>
        <v>2401</v>
      </c>
    </row>
    <row r="46" spans="1:21" x14ac:dyDescent="0.15">
      <c r="A46" s="29"/>
      <c r="B46" s="30"/>
      <c r="C46" s="31">
        <f t="shared" si="14"/>
        <v>0</v>
      </c>
      <c r="D46" s="18" t="s">
        <v>67</v>
      </c>
      <c r="E46" s="19">
        <v>51.5</v>
      </c>
      <c r="F46" s="20">
        <f t="shared" si="15"/>
        <v>2652.25</v>
      </c>
      <c r="G46" s="29"/>
      <c r="H46" s="30"/>
      <c r="I46" s="31">
        <f t="shared" si="16"/>
        <v>0</v>
      </c>
      <c r="J46" s="18"/>
      <c r="K46" s="19"/>
      <c r="L46" s="20">
        <f t="shared" si="17"/>
        <v>0</v>
      </c>
      <c r="M46" s="29" t="s">
        <v>66</v>
      </c>
      <c r="N46" s="30">
        <v>44.5</v>
      </c>
      <c r="O46" s="31">
        <f t="shared" si="18"/>
        <v>1980.25</v>
      </c>
      <c r="P46" s="18"/>
      <c r="Q46" s="19"/>
      <c r="R46" s="20">
        <f t="shared" si="19"/>
        <v>0</v>
      </c>
      <c r="S46" s="29"/>
      <c r="T46" s="30"/>
      <c r="U46" s="31">
        <f t="shared" si="20"/>
        <v>0</v>
      </c>
    </row>
    <row r="47" spans="1:21" x14ac:dyDescent="0.15">
      <c r="A47" s="29"/>
      <c r="B47" s="30"/>
      <c r="C47" s="31">
        <f t="shared" si="14"/>
        <v>0</v>
      </c>
      <c r="D47" s="18"/>
      <c r="E47" s="19"/>
      <c r="F47" s="20">
        <f t="shared" si="15"/>
        <v>0</v>
      </c>
      <c r="G47" s="29"/>
      <c r="H47" s="30"/>
      <c r="I47" s="31">
        <f t="shared" si="16"/>
        <v>0</v>
      </c>
      <c r="J47" s="18"/>
      <c r="K47" s="19"/>
      <c r="L47" s="20">
        <f t="shared" si="17"/>
        <v>0</v>
      </c>
      <c r="M47" s="29" t="s">
        <v>66</v>
      </c>
      <c r="N47" s="30">
        <v>33</v>
      </c>
      <c r="O47" s="31">
        <f t="shared" si="18"/>
        <v>1089</v>
      </c>
      <c r="P47" s="18"/>
      <c r="Q47" s="19"/>
      <c r="R47" s="20">
        <f t="shared" si="19"/>
        <v>0</v>
      </c>
      <c r="S47" s="29"/>
      <c r="T47" s="30"/>
      <c r="U47" s="31">
        <f t="shared" si="20"/>
        <v>0</v>
      </c>
    </row>
    <row r="48" spans="1:21" x14ac:dyDescent="0.15">
      <c r="A48" s="29"/>
      <c r="B48" s="30"/>
      <c r="C48" s="31">
        <f t="shared" si="14"/>
        <v>0</v>
      </c>
      <c r="D48" s="18"/>
      <c r="E48" s="19"/>
      <c r="F48" s="20">
        <f t="shared" si="15"/>
        <v>0</v>
      </c>
      <c r="G48" s="29"/>
      <c r="H48" s="30"/>
      <c r="I48" s="31">
        <f t="shared" si="16"/>
        <v>0</v>
      </c>
      <c r="J48" s="18"/>
      <c r="K48" s="19"/>
      <c r="L48" s="20">
        <f t="shared" si="17"/>
        <v>0</v>
      </c>
      <c r="M48" s="29" t="s">
        <v>66</v>
      </c>
      <c r="N48" s="30">
        <v>29.5</v>
      </c>
      <c r="O48" s="31">
        <f t="shared" si="18"/>
        <v>870.25</v>
      </c>
      <c r="P48" s="18"/>
      <c r="Q48" s="19"/>
      <c r="R48" s="20">
        <f t="shared" si="19"/>
        <v>0</v>
      </c>
      <c r="S48" s="29"/>
      <c r="T48" s="30"/>
      <c r="U48" s="31">
        <f t="shared" si="20"/>
        <v>0</v>
      </c>
    </row>
    <row r="49" spans="1:21" x14ac:dyDescent="0.15">
      <c r="A49" s="29"/>
      <c r="B49" s="30"/>
      <c r="C49" s="31">
        <f t="shared" si="14"/>
        <v>0</v>
      </c>
      <c r="D49" s="18"/>
      <c r="E49" s="19"/>
      <c r="F49" s="20">
        <f t="shared" si="15"/>
        <v>0</v>
      </c>
      <c r="G49" s="29"/>
      <c r="H49" s="30"/>
      <c r="I49" s="31">
        <f t="shared" si="16"/>
        <v>0</v>
      </c>
      <c r="J49" s="18"/>
      <c r="K49" s="19"/>
      <c r="L49" s="20">
        <f t="shared" si="17"/>
        <v>0</v>
      </c>
      <c r="M49" s="29" t="s">
        <v>66</v>
      </c>
      <c r="N49" s="30">
        <v>34</v>
      </c>
      <c r="O49" s="31">
        <f t="shared" si="18"/>
        <v>1156</v>
      </c>
      <c r="P49" s="18"/>
      <c r="Q49" s="19"/>
      <c r="R49" s="20">
        <f t="shared" si="19"/>
        <v>0</v>
      </c>
      <c r="S49" s="29"/>
      <c r="T49" s="30"/>
      <c r="U49" s="31">
        <f t="shared" si="20"/>
        <v>0</v>
      </c>
    </row>
    <row r="50" spans="1:21" x14ac:dyDescent="0.15">
      <c r="A50" s="29"/>
      <c r="B50" s="30"/>
      <c r="C50" s="31">
        <f t="shared" si="14"/>
        <v>0</v>
      </c>
      <c r="D50" s="18"/>
      <c r="E50" s="19"/>
      <c r="F50" s="20">
        <f t="shared" si="15"/>
        <v>0</v>
      </c>
      <c r="G50" s="29"/>
      <c r="H50" s="30"/>
      <c r="I50" s="31">
        <f t="shared" si="16"/>
        <v>0</v>
      </c>
      <c r="J50" s="18"/>
      <c r="K50" s="19"/>
      <c r="L50" s="20">
        <f t="shared" si="17"/>
        <v>0</v>
      </c>
      <c r="M50" s="29"/>
      <c r="N50" s="30"/>
      <c r="O50" s="31">
        <f t="shared" si="18"/>
        <v>0</v>
      </c>
      <c r="P50" s="18"/>
      <c r="Q50" s="19"/>
      <c r="R50" s="20">
        <f t="shared" si="19"/>
        <v>0</v>
      </c>
      <c r="S50" s="29"/>
      <c r="T50" s="30"/>
      <c r="U50" s="31">
        <f t="shared" si="20"/>
        <v>0</v>
      </c>
    </row>
    <row r="51" spans="1:21" x14ac:dyDescent="0.15">
      <c r="A51" s="29"/>
      <c r="B51" s="30"/>
      <c r="C51" s="31">
        <f t="shared" si="14"/>
        <v>0</v>
      </c>
      <c r="D51" s="18"/>
      <c r="E51" s="19"/>
      <c r="F51" s="20">
        <f t="shared" si="15"/>
        <v>0</v>
      </c>
      <c r="G51" s="29"/>
      <c r="H51" s="30"/>
      <c r="I51" s="31">
        <f t="shared" si="16"/>
        <v>0</v>
      </c>
      <c r="J51" s="18"/>
      <c r="K51" s="19"/>
      <c r="L51" s="20">
        <f t="shared" si="17"/>
        <v>0</v>
      </c>
      <c r="M51" s="29"/>
      <c r="N51" s="30"/>
      <c r="O51" s="31">
        <f t="shared" si="18"/>
        <v>0</v>
      </c>
      <c r="P51" s="18"/>
      <c r="Q51" s="19"/>
      <c r="R51" s="20">
        <f t="shared" si="19"/>
        <v>0</v>
      </c>
      <c r="S51" s="29"/>
      <c r="T51" s="30"/>
      <c r="U51" s="31">
        <f t="shared" si="20"/>
        <v>0</v>
      </c>
    </row>
    <row r="52" spans="1:21" x14ac:dyDescent="0.15">
      <c r="A52" s="29"/>
      <c r="B52" s="30"/>
      <c r="C52" s="31">
        <f t="shared" si="14"/>
        <v>0</v>
      </c>
      <c r="D52" s="18"/>
      <c r="E52" s="19"/>
      <c r="F52" s="20">
        <f t="shared" si="15"/>
        <v>0</v>
      </c>
      <c r="G52" s="29"/>
      <c r="H52" s="30"/>
      <c r="I52" s="31">
        <f t="shared" si="16"/>
        <v>0</v>
      </c>
      <c r="J52" s="18"/>
      <c r="K52" s="19"/>
      <c r="L52" s="20">
        <f t="shared" si="17"/>
        <v>0</v>
      </c>
      <c r="M52" s="29"/>
      <c r="N52" s="30"/>
      <c r="O52" s="31">
        <f t="shared" si="18"/>
        <v>0</v>
      </c>
      <c r="P52" s="18"/>
      <c r="Q52" s="19"/>
      <c r="R52" s="20">
        <f t="shared" si="19"/>
        <v>0</v>
      </c>
      <c r="S52" s="29"/>
      <c r="T52" s="30"/>
      <c r="U52" s="31">
        <f t="shared" si="20"/>
        <v>0</v>
      </c>
    </row>
    <row r="53" spans="1:21" x14ac:dyDescent="0.15">
      <c r="A53" s="29"/>
      <c r="B53" s="30"/>
      <c r="C53" s="31">
        <f t="shared" si="14"/>
        <v>0</v>
      </c>
      <c r="D53" s="18"/>
      <c r="E53" s="19"/>
      <c r="F53" s="20">
        <f t="shared" si="15"/>
        <v>0</v>
      </c>
      <c r="G53" s="29"/>
      <c r="H53" s="30"/>
      <c r="I53" s="31">
        <f t="shared" si="16"/>
        <v>0</v>
      </c>
      <c r="J53" s="18"/>
      <c r="K53" s="19"/>
      <c r="L53" s="20">
        <f t="shared" si="17"/>
        <v>0</v>
      </c>
      <c r="M53" s="29"/>
      <c r="N53" s="30"/>
      <c r="O53" s="31">
        <f t="shared" si="18"/>
        <v>0</v>
      </c>
      <c r="P53" s="18"/>
      <c r="Q53" s="19"/>
      <c r="R53" s="20">
        <f t="shared" si="19"/>
        <v>0</v>
      </c>
      <c r="S53" s="29"/>
      <c r="T53" s="30"/>
      <c r="U53" s="31">
        <f t="shared" si="20"/>
        <v>0</v>
      </c>
    </row>
    <row r="54" spans="1:21" x14ac:dyDescent="0.15">
      <c r="A54" s="29"/>
      <c r="B54" s="30"/>
      <c r="C54" s="31">
        <f t="shared" si="14"/>
        <v>0</v>
      </c>
      <c r="D54" s="18"/>
      <c r="E54" s="19"/>
      <c r="F54" s="20">
        <f t="shared" si="15"/>
        <v>0</v>
      </c>
      <c r="G54" s="29"/>
      <c r="H54" s="30"/>
      <c r="I54" s="31">
        <f t="shared" si="16"/>
        <v>0</v>
      </c>
      <c r="J54" s="18"/>
      <c r="K54" s="19"/>
      <c r="L54" s="20">
        <f t="shared" si="17"/>
        <v>0</v>
      </c>
      <c r="M54" s="29"/>
      <c r="N54" s="30"/>
      <c r="O54" s="31">
        <f t="shared" si="18"/>
        <v>0</v>
      </c>
      <c r="P54" s="18"/>
      <c r="Q54" s="19"/>
      <c r="R54" s="20">
        <f t="shared" si="19"/>
        <v>0</v>
      </c>
      <c r="S54" s="29"/>
      <c r="T54" s="30"/>
      <c r="U54" s="31">
        <f t="shared" si="20"/>
        <v>0</v>
      </c>
    </row>
    <row r="55" spans="1:21" x14ac:dyDescent="0.15">
      <c r="A55" s="29"/>
      <c r="B55" s="30"/>
      <c r="C55" s="31">
        <f t="shared" si="14"/>
        <v>0</v>
      </c>
      <c r="D55" s="18"/>
      <c r="E55" s="19"/>
      <c r="F55" s="20">
        <f t="shared" si="15"/>
        <v>0</v>
      </c>
      <c r="G55" s="29"/>
      <c r="H55" s="30"/>
      <c r="I55" s="31">
        <f t="shared" si="16"/>
        <v>0</v>
      </c>
      <c r="J55" s="18"/>
      <c r="K55" s="19"/>
      <c r="L55" s="20">
        <f t="shared" si="17"/>
        <v>0</v>
      </c>
      <c r="M55" s="29"/>
      <c r="N55" s="30"/>
      <c r="O55" s="31">
        <f t="shared" si="18"/>
        <v>0</v>
      </c>
      <c r="P55" s="18"/>
      <c r="Q55" s="19"/>
      <c r="R55" s="20">
        <f t="shared" si="19"/>
        <v>0</v>
      </c>
      <c r="S55" s="29"/>
      <c r="T55" s="30"/>
      <c r="U55" s="31">
        <f t="shared" si="20"/>
        <v>0</v>
      </c>
    </row>
    <row r="56" spans="1:21" x14ac:dyDescent="0.15">
      <c r="A56" s="29"/>
      <c r="B56" s="30"/>
      <c r="C56" s="31">
        <f t="shared" si="14"/>
        <v>0</v>
      </c>
      <c r="D56" s="18"/>
      <c r="E56" s="19"/>
      <c r="F56" s="20">
        <f t="shared" si="15"/>
        <v>0</v>
      </c>
      <c r="G56" s="29"/>
      <c r="H56" s="30"/>
      <c r="I56" s="31">
        <f t="shared" si="16"/>
        <v>0</v>
      </c>
      <c r="J56" s="18"/>
      <c r="K56" s="19"/>
      <c r="L56" s="20">
        <f t="shared" si="17"/>
        <v>0</v>
      </c>
      <c r="M56" s="29"/>
      <c r="N56" s="30"/>
      <c r="O56" s="31">
        <f t="shared" si="18"/>
        <v>0</v>
      </c>
      <c r="P56" s="18"/>
      <c r="Q56" s="19"/>
      <c r="R56" s="20">
        <f t="shared" si="19"/>
        <v>0</v>
      </c>
      <c r="S56" s="29"/>
      <c r="T56" s="30"/>
      <c r="U56" s="31">
        <f t="shared" si="20"/>
        <v>0</v>
      </c>
    </row>
    <row r="57" spans="1:21" x14ac:dyDescent="0.15">
      <c r="A57" s="32"/>
      <c r="B57" s="33"/>
      <c r="C57" s="34">
        <f t="shared" si="14"/>
        <v>0</v>
      </c>
      <c r="D57" s="21"/>
      <c r="E57" s="22"/>
      <c r="F57" s="23">
        <f t="shared" si="15"/>
        <v>0</v>
      </c>
      <c r="G57" s="32"/>
      <c r="H57" s="33"/>
      <c r="I57" s="34">
        <f t="shared" si="16"/>
        <v>0</v>
      </c>
      <c r="J57" s="21"/>
      <c r="K57" s="22"/>
      <c r="L57" s="23">
        <f t="shared" si="17"/>
        <v>0</v>
      </c>
      <c r="M57" s="32"/>
      <c r="N57" s="33"/>
      <c r="O57" s="34">
        <f t="shared" si="18"/>
        <v>0</v>
      </c>
      <c r="P57" s="21"/>
      <c r="Q57" s="22"/>
      <c r="R57" s="23">
        <f t="shared" si="19"/>
        <v>0</v>
      </c>
      <c r="S57" s="32"/>
      <c r="T57" s="33"/>
      <c r="U57" s="34">
        <f t="shared" si="20"/>
        <v>0</v>
      </c>
    </row>
    <row r="58" spans="1:21" x14ac:dyDescent="0.15">
      <c r="A58" s="35"/>
      <c r="B58" s="35"/>
      <c r="C58" s="38">
        <f>SUM(C43:C57)</f>
        <v>0</v>
      </c>
      <c r="D58" s="24"/>
      <c r="E58" s="24"/>
      <c r="F58" s="25">
        <f>SUM(F43:F57)</f>
        <v>7272.75</v>
      </c>
      <c r="G58" s="35"/>
      <c r="H58" s="35"/>
      <c r="I58" s="25">
        <f>SUM(I43:I57)</f>
        <v>5694.25</v>
      </c>
      <c r="J58" s="24"/>
      <c r="K58" s="24"/>
      <c r="L58" s="25">
        <f>SUM(L43:L57)</f>
        <v>4916.25</v>
      </c>
      <c r="M58" s="35"/>
      <c r="N58" s="35"/>
      <c r="O58" s="38">
        <f>SUM(O43:O57)</f>
        <v>10027</v>
      </c>
      <c r="P58" s="24"/>
      <c r="Q58" s="24"/>
      <c r="R58" s="38">
        <f>SUM(R43:R57)</f>
        <v>2025</v>
      </c>
      <c r="S58" s="35"/>
      <c r="T58" s="35"/>
      <c r="U58" s="25">
        <f>SUM(U43:U57)</f>
        <v>9783.25</v>
      </c>
    </row>
  </sheetData>
  <mergeCells count="27">
    <mergeCell ref="AZ1:BB1"/>
    <mergeCell ref="BC1:BE1"/>
    <mergeCell ref="BF1:BH1"/>
    <mergeCell ref="AT1:AV1"/>
    <mergeCell ref="AW1:AY1"/>
    <mergeCell ref="AQ1:AS1"/>
    <mergeCell ref="A21:C21"/>
    <mergeCell ref="D21:F21"/>
    <mergeCell ref="G21:I21"/>
    <mergeCell ref="J21:L21"/>
    <mergeCell ref="M21:O21"/>
    <mergeCell ref="J1:L1"/>
    <mergeCell ref="M1:O1"/>
    <mergeCell ref="A1:C1"/>
    <mergeCell ref="D1:F1"/>
    <mergeCell ref="G1:I1"/>
    <mergeCell ref="P21:R21"/>
    <mergeCell ref="S21:U21"/>
    <mergeCell ref="P1:R1"/>
    <mergeCell ref="S1:U1"/>
    <mergeCell ref="P41:R41"/>
    <mergeCell ref="S41:U41"/>
    <mergeCell ref="A41:C41"/>
    <mergeCell ref="D41:F41"/>
    <mergeCell ref="G41:I41"/>
    <mergeCell ref="J41:L41"/>
    <mergeCell ref="M41:O4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Результаты</vt:lpstr>
      <vt:lpstr>1-й тур</vt:lpstr>
      <vt:lpstr>2-й тур</vt:lpstr>
      <vt:lpstr>3-тур</vt:lpstr>
      <vt:lpstr>Результаты!Область_печати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dc:description/>
  <cp:lastModifiedBy>user</cp:lastModifiedBy>
  <cp:revision>32</cp:revision>
  <cp:lastPrinted>2021-06-07T10:16:13Z</cp:lastPrinted>
  <dcterms:created xsi:type="dcterms:W3CDTF">2020-09-24T10:59:18Z</dcterms:created>
  <dcterms:modified xsi:type="dcterms:W3CDTF">2021-07-23T10:19:15Z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